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05"/>
  </bookViews>
  <sheets>
    <sheet name="发文附件" sheetId="1" r:id="rId1"/>
  </sheets>
  <definedNames>
    <definedName name="_xlnm._FilterDatabase" localSheetId="0" hidden="1">发文附件!$A$5:$I$91</definedName>
    <definedName name="_xlnm.Print_Area" localSheetId="0">发文附件!$A:$H</definedName>
    <definedName name="_xlnm.Print_Titles" localSheetId="0">发文附件!$4:$5</definedName>
  </definedNames>
  <calcPr calcId="144525"/>
</workbook>
</file>

<file path=xl/calcChain.xml><?xml version="1.0" encoding="utf-8"?>
<calcChain xmlns="http://schemas.openxmlformats.org/spreadsheetml/2006/main">
  <c r="H91" i="1" l="1"/>
  <c r="G91" i="1"/>
  <c r="F91" i="1"/>
  <c r="E91" i="1"/>
  <c r="D91" i="1"/>
  <c r="I90" i="1"/>
  <c r="H90" i="1"/>
  <c r="G90" i="1"/>
  <c r="F90" i="1"/>
  <c r="E90" i="1"/>
  <c r="D90" i="1"/>
  <c r="I89" i="1"/>
  <c r="F89" i="1"/>
  <c r="I88" i="1"/>
  <c r="H88" i="1"/>
  <c r="G88" i="1"/>
  <c r="F88" i="1"/>
  <c r="E88" i="1"/>
  <c r="D88" i="1"/>
  <c r="I87" i="1"/>
  <c r="F87" i="1"/>
  <c r="I86" i="1"/>
  <c r="H86" i="1"/>
  <c r="G86" i="1"/>
  <c r="F86" i="1"/>
  <c r="E86" i="1"/>
  <c r="D86" i="1"/>
  <c r="I85" i="1"/>
  <c r="F85" i="1"/>
  <c r="I84" i="1"/>
  <c r="H84" i="1"/>
  <c r="G84" i="1"/>
  <c r="F84" i="1"/>
  <c r="E84" i="1"/>
  <c r="D84" i="1"/>
  <c r="F83" i="1"/>
  <c r="I82" i="1"/>
  <c r="F82" i="1"/>
  <c r="I81" i="1"/>
  <c r="H81" i="1"/>
  <c r="G81" i="1"/>
  <c r="F81" i="1"/>
  <c r="E81" i="1"/>
  <c r="D81" i="1"/>
  <c r="F80" i="1"/>
  <c r="I79" i="1"/>
  <c r="F79" i="1"/>
  <c r="I78" i="1"/>
  <c r="H78" i="1"/>
  <c r="G78" i="1"/>
  <c r="F78" i="1"/>
  <c r="E78" i="1"/>
  <c r="D78" i="1"/>
  <c r="F77" i="1"/>
  <c r="I76" i="1"/>
  <c r="H76" i="1"/>
  <c r="G76" i="1"/>
  <c r="F76" i="1"/>
  <c r="E76" i="1"/>
  <c r="D76" i="1"/>
  <c r="F75" i="1"/>
  <c r="I74" i="1"/>
  <c r="H74" i="1"/>
  <c r="G74" i="1"/>
  <c r="F74" i="1"/>
  <c r="E74" i="1"/>
  <c r="D74" i="1"/>
  <c r="F73" i="1"/>
  <c r="I72" i="1"/>
  <c r="F72" i="1"/>
  <c r="I71" i="1"/>
  <c r="H71" i="1"/>
  <c r="G71" i="1"/>
  <c r="F71" i="1"/>
  <c r="E71" i="1"/>
  <c r="D71" i="1"/>
  <c r="F70" i="1"/>
  <c r="F69" i="1"/>
  <c r="I68" i="1"/>
  <c r="F68" i="1"/>
  <c r="I67" i="1"/>
  <c r="H67" i="1"/>
  <c r="G67" i="1"/>
  <c r="F67" i="1"/>
  <c r="E67" i="1"/>
  <c r="D67" i="1"/>
  <c r="I66" i="1"/>
  <c r="F66" i="1"/>
  <c r="I65" i="1"/>
  <c r="H65" i="1"/>
  <c r="G65" i="1"/>
  <c r="F65" i="1"/>
  <c r="E65" i="1"/>
  <c r="D65" i="1"/>
  <c r="I64" i="1"/>
  <c r="F64" i="1"/>
  <c r="I63" i="1"/>
  <c r="H63" i="1"/>
  <c r="G63" i="1"/>
  <c r="F63" i="1"/>
  <c r="E63" i="1"/>
  <c r="D63" i="1"/>
  <c r="F62" i="1"/>
  <c r="I61" i="1"/>
  <c r="F61" i="1"/>
  <c r="I60" i="1"/>
  <c r="H60" i="1"/>
  <c r="G60" i="1"/>
  <c r="F60" i="1"/>
  <c r="E60" i="1"/>
  <c r="D60" i="1"/>
  <c r="F59" i="1"/>
  <c r="F58" i="1"/>
  <c r="I57" i="1"/>
  <c r="F57" i="1"/>
  <c r="I56" i="1"/>
  <c r="H56" i="1"/>
  <c r="G56" i="1"/>
  <c r="F56" i="1"/>
  <c r="E56" i="1"/>
  <c r="D56" i="1"/>
  <c r="F55" i="1"/>
  <c r="F54" i="1"/>
  <c r="I53" i="1"/>
  <c r="F53" i="1"/>
  <c r="I52" i="1"/>
  <c r="H52" i="1"/>
  <c r="G52" i="1"/>
  <c r="F52" i="1"/>
  <c r="E52" i="1"/>
  <c r="D52" i="1"/>
  <c r="F51" i="1"/>
  <c r="I50" i="1"/>
  <c r="F50" i="1"/>
  <c r="I49" i="1"/>
  <c r="H49" i="1"/>
  <c r="G49" i="1"/>
  <c r="F49" i="1"/>
  <c r="E49" i="1"/>
  <c r="D49" i="1"/>
  <c r="F48" i="1"/>
  <c r="I47" i="1"/>
  <c r="F47" i="1"/>
  <c r="I46" i="1"/>
  <c r="H46" i="1"/>
  <c r="G46" i="1"/>
  <c r="F46" i="1"/>
  <c r="E46" i="1"/>
  <c r="D46" i="1"/>
  <c r="F45" i="1"/>
  <c r="I44" i="1"/>
  <c r="F44" i="1"/>
  <c r="I43" i="1"/>
  <c r="H43" i="1"/>
  <c r="G43" i="1"/>
  <c r="F43" i="1"/>
  <c r="E43" i="1"/>
  <c r="D43" i="1"/>
  <c r="F42" i="1"/>
  <c r="I41" i="1"/>
  <c r="F41" i="1"/>
  <c r="I40" i="1"/>
  <c r="H40" i="1"/>
  <c r="G40" i="1"/>
  <c r="F40" i="1"/>
  <c r="E40" i="1"/>
  <c r="D40" i="1"/>
  <c r="I39" i="1"/>
  <c r="F39" i="1"/>
  <c r="I38" i="1"/>
  <c r="H38" i="1"/>
  <c r="G38" i="1"/>
  <c r="F38" i="1"/>
  <c r="E38" i="1"/>
  <c r="D38" i="1"/>
  <c r="F37" i="1"/>
  <c r="F36" i="1"/>
  <c r="I35" i="1"/>
  <c r="F35" i="1"/>
  <c r="I34" i="1"/>
  <c r="H34" i="1"/>
  <c r="G34" i="1"/>
  <c r="F34" i="1"/>
  <c r="E34" i="1"/>
  <c r="D34" i="1"/>
  <c r="F33" i="1"/>
  <c r="F32" i="1"/>
  <c r="I31" i="1"/>
  <c r="F31" i="1"/>
  <c r="I30" i="1"/>
  <c r="H30" i="1"/>
  <c r="G30" i="1"/>
  <c r="F30" i="1"/>
  <c r="E30" i="1"/>
  <c r="D30" i="1"/>
  <c r="I29" i="1"/>
  <c r="F29" i="1"/>
  <c r="I28" i="1"/>
  <c r="H28" i="1"/>
  <c r="G28" i="1"/>
  <c r="F28" i="1"/>
  <c r="E28" i="1"/>
  <c r="D28" i="1"/>
  <c r="F27" i="1"/>
  <c r="F26" i="1"/>
  <c r="F25" i="1"/>
  <c r="I24" i="1"/>
  <c r="H24" i="1"/>
  <c r="G24" i="1"/>
  <c r="F24" i="1"/>
  <c r="E24" i="1"/>
  <c r="D24" i="1"/>
  <c r="F23" i="1"/>
  <c r="F22" i="1"/>
  <c r="I21" i="1"/>
  <c r="F21" i="1"/>
  <c r="I20" i="1"/>
  <c r="F20" i="1"/>
  <c r="I19" i="1"/>
  <c r="H19" i="1"/>
  <c r="G19" i="1"/>
  <c r="F19" i="1"/>
  <c r="E19" i="1"/>
  <c r="D19" i="1"/>
  <c r="I18" i="1"/>
  <c r="F18" i="1"/>
  <c r="I17" i="1"/>
  <c r="H17" i="1"/>
  <c r="G17" i="1"/>
  <c r="F17" i="1"/>
  <c r="E17" i="1"/>
  <c r="D17" i="1"/>
  <c r="F16" i="1"/>
  <c r="F15" i="1"/>
  <c r="F14" i="1"/>
  <c r="F13" i="1"/>
  <c r="I12" i="1"/>
  <c r="F12" i="1"/>
  <c r="I11" i="1"/>
  <c r="H11" i="1"/>
  <c r="G11" i="1"/>
  <c r="F11" i="1"/>
  <c r="E11" i="1"/>
  <c r="D11" i="1"/>
  <c r="I10" i="1"/>
  <c r="F10" i="1"/>
  <c r="I9" i="1"/>
  <c r="H9" i="1"/>
  <c r="G9" i="1"/>
  <c r="F9" i="1"/>
  <c r="E9" i="1"/>
  <c r="D9" i="1"/>
  <c r="I8" i="1"/>
  <c r="F8" i="1"/>
  <c r="I7" i="1"/>
  <c r="H7" i="1"/>
  <c r="G7" i="1"/>
  <c r="F7" i="1"/>
  <c r="E7" i="1"/>
  <c r="D7" i="1"/>
  <c r="I6" i="1"/>
  <c r="F6" i="1"/>
</calcChain>
</file>

<file path=xl/sharedStrings.xml><?xml version="1.0" encoding="utf-8"?>
<sst xmlns="http://schemas.openxmlformats.org/spreadsheetml/2006/main" count="183" uniqueCount="101">
  <si>
    <t>附件：</t>
  </si>
  <si>
    <t>循环经济试点示范项目验收清算补助资金表</t>
  </si>
  <si>
    <t>单位：万元</t>
  </si>
  <si>
    <t>省份</t>
  </si>
  <si>
    <t>项目类别</t>
  </si>
  <si>
    <t>项目名称</t>
  </si>
  <si>
    <t>核定补助资金</t>
  </si>
  <si>
    <t>已拨付补助资金</t>
  </si>
  <si>
    <t>清算资金</t>
  </si>
  <si>
    <t>小计</t>
  </si>
  <si>
    <t>应拨付剩余资金</t>
  </si>
  <si>
    <t>应扣回已拨资金</t>
  </si>
  <si>
    <t>天津市</t>
  </si>
  <si>
    <t>园区循环化改造</t>
  </si>
  <si>
    <t>天津空港经济区</t>
  </si>
  <si>
    <t>河北省</t>
  </si>
  <si>
    <t>餐厨试点城市</t>
  </si>
  <si>
    <t>邯郸</t>
  </si>
  <si>
    <t>山西省</t>
  </si>
  <si>
    <t>晋中</t>
  </si>
  <si>
    <t>内蒙古自治区</t>
  </si>
  <si>
    <t>城市矿产</t>
  </si>
  <si>
    <t>内蒙古包头铝业产业园区</t>
  </si>
  <si>
    <t>乌海经济开发区海勃湾
工业园</t>
  </si>
  <si>
    <t>鄂托克经济开发区棋盘井工业园区</t>
  </si>
  <si>
    <t>赤峰</t>
  </si>
  <si>
    <t>呼伦贝尔</t>
  </si>
  <si>
    <t>大连市</t>
  </si>
  <si>
    <t>大连经济技术开发区</t>
  </si>
  <si>
    <t>吉林省</t>
  </si>
  <si>
    <t>吉林市化学工业循环经济示范园区</t>
  </si>
  <si>
    <t>长春</t>
  </si>
  <si>
    <t>延吉</t>
  </si>
  <si>
    <t>吉林</t>
  </si>
  <si>
    <t>黑龙江省</t>
  </si>
  <si>
    <t>海林经济技术开发区</t>
  </si>
  <si>
    <t>齐齐哈尔</t>
  </si>
  <si>
    <t>牡丹江</t>
  </si>
  <si>
    <t>上海市</t>
  </si>
  <si>
    <t>浦东</t>
  </si>
  <si>
    <t>江苏省</t>
  </si>
  <si>
    <t>南通经济技术开发区</t>
  </si>
  <si>
    <t>张家港国家再制造产业
示范基地</t>
  </si>
  <si>
    <t>徐州</t>
  </si>
  <si>
    <t>浙江省</t>
  </si>
  <si>
    <t>绍兴滨海工业园区</t>
  </si>
  <si>
    <t>杭州</t>
  </si>
  <si>
    <t>衢州</t>
  </si>
  <si>
    <t>宁波市</t>
  </si>
  <si>
    <t>宁波石化经济技术开发区</t>
  </si>
  <si>
    <t>安徽省</t>
  </si>
  <si>
    <t>安徽霍邱经济开发区</t>
  </si>
  <si>
    <t>淮北</t>
  </si>
  <si>
    <t>福建省</t>
  </si>
  <si>
    <t>厦门绿洲资源再生利用产业园</t>
  </si>
  <si>
    <t>福建海西再生资源产业园</t>
  </si>
  <si>
    <t>江西省</t>
  </si>
  <si>
    <t>南昌高新技术产业开发区</t>
  </si>
  <si>
    <t>赣州</t>
  </si>
  <si>
    <t>山东省</t>
  </si>
  <si>
    <t>烟台资源再生加工示范区</t>
  </si>
  <si>
    <t>日照经济技术开发区</t>
  </si>
  <si>
    <t>河南省</t>
  </si>
  <si>
    <t>洛阳循环经济园区</t>
  </si>
  <si>
    <t>红旗渠经济技术开发区</t>
  </si>
  <si>
    <t>洛阳</t>
  </si>
  <si>
    <t>湖北省</t>
  </si>
  <si>
    <t>湖北潜江经济开发区</t>
  </si>
  <si>
    <t>黄石</t>
  </si>
  <si>
    <t>十堰</t>
  </si>
  <si>
    <t>广东省</t>
  </si>
  <si>
    <t>广州经济技术开发区</t>
  </si>
  <si>
    <t>东莞</t>
  </si>
  <si>
    <t>深圳市</t>
  </si>
  <si>
    <t>深圳高新区光明高新技术产业园区</t>
  </si>
  <si>
    <t>海南省</t>
  </si>
  <si>
    <t>洋浦经济开发区</t>
  </si>
  <si>
    <t>重庆市</t>
  </si>
  <si>
    <t>长寿经济技术开发区</t>
  </si>
  <si>
    <t>万州经济技术开发区</t>
  </si>
  <si>
    <t>綦江</t>
  </si>
  <si>
    <t>四川省</t>
  </si>
  <si>
    <t>四川达州经济开发区</t>
  </si>
  <si>
    <t>绵阳</t>
  </si>
  <si>
    <t>贵州省</t>
  </si>
  <si>
    <t>毕节</t>
  </si>
  <si>
    <t>云南省</t>
  </si>
  <si>
    <t>大理</t>
  </si>
  <si>
    <t>陕西省</t>
  </si>
  <si>
    <t>神府经济开发区神木县锦界工业园区</t>
  </si>
  <si>
    <t>渭南</t>
  </si>
  <si>
    <t>甘肃省</t>
  </si>
  <si>
    <t>兰州经济技术开发区红古园区</t>
  </si>
  <si>
    <t>嘉峪关工业园区</t>
  </si>
  <si>
    <t>青海省</t>
  </si>
  <si>
    <t>西宁经济技术开发区甘河工业园区</t>
  </si>
  <si>
    <t>宁夏自治区</t>
  </si>
  <si>
    <t>吴忠</t>
  </si>
  <si>
    <t>新疆自治区</t>
  </si>
  <si>
    <t>乌鲁木齐经济技术开发区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</si>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</sst>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5" xfId="3"/>
    <cellStyle name="常规 6" xfId="1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1"/>
  <sheetViews>
    <sheetView showZeros="0" tabSelected="1" workbookViewId="0">
      <pane xSplit="3" ySplit="5" topLeftCell="D6" activePane="bottomRight" state="frozen"/>
      <selection pane="topRight"/>
      <selection pane="bottomLeft"/>
      <selection pane="bottomRight" activeCell="K14" sqref="K14"/>
    </sheetView>
  </sheetViews>
  <sheetFormatPr defaultColWidth="9" defaultRowHeight="13.5" x14ac:dyDescent="0.15"/>
  <cols>
    <col min="1" max="1" width="8.875" customWidth="1"/>
    <col min="2" max="2" width="14.25" customWidth="1"/>
    <col min="3" max="3" width="21.75" style="4" customWidth="1"/>
    <col min="4" max="8" width="9.75" customWidth="1"/>
  </cols>
  <sheetData>
    <row r="1" spans="1:9" ht="20.25" customHeight="1" x14ac:dyDescent="0.15">
      <c r="A1" s="5" t="s">
        <v>0</v>
      </c>
    </row>
    <row r="2" spans="1:9" ht="45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</row>
    <row r="3" spans="1:9" ht="17.25" customHeight="1" x14ac:dyDescent="0.15">
      <c r="G3" s="13" t="s">
        <v>2</v>
      </c>
      <c r="H3" s="13"/>
    </row>
    <row r="4" spans="1:9" s="1" customFormat="1" ht="32.1" customHeight="1" x14ac:dyDescent="0.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/>
      <c r="H4" s="14"/>
    </row>
    <row r="5" spans="1:9" s="1" customFormat="1" ht="32.1" customHeight="1" x14ac:dyDescent="0.15">
      <c r="A5" s="14"/>
      <c r="B5" s="14"/>
      <c r="C5" s="14"/>
      <c r="D5" s="14"/>
      <c r="E5" s="14"/>
      <c r="F5" s="7" t="s">
        <v>9</v>
      </c>
      <c r="G5" s="6" t="s">
        <v>10</v>
      </c>
      <c r="H5" s="6" t="s">
        <v>11</v>
      </c>
    </row>
    <row r="6" spans="1:9" s="2" customFormat="1" ht="27.95" customHeight="1" x14ac:dyDescent="0.15">
      <c r="A6" s="16" t="s">
        <v>12</v>
      </c>
      <c r="B6" s="8" t="s">
        <v>13</v>
      </c>
      <c r="C6" s="9" t="s">
        <v>14</v>
      </c>
      <c r="D6" s="8">
        <v>1103</v>
      </c>
      <c r="E6" s="8">
        <v>765</v>
      </c>
      <c r="F6" s="8">
        <f t="shared" ref="F6" si="0">D6-E6</f>
        <v>338</v>
      </c>
      <c r="G6" s="8">
        <v>338</v>
      </c>
      <c r="H6" s="8"/>
      <c r="I6" s="2">
        <f t="shared" ref="I6:I12" si="1">IF(G6+H6=F6,0,1)</f>
        <v>0</v>
      </c>
    </row>
    <row r="7" spans="1:9" s="3" customFormat="1" ht="27.95" customHeight="1" x14ac:dyDescent="0.15">
      <c r="A7" s="16"/>
      <c r="B7" s="14" t="s">
        <v>9</v>
      </c>
      <c r="C7" s="14"/>
      <c r="D7" s="10">
        <f>SUM(D6)</f>
        <v>1103</v>
      </c>
      <c r="E7" s="10">
        <f t="shared" ref="E7:H7" si="2">SUM(E6)</f>
        <v>765</v>
      </c>
      <c r="F7" s="10">
        <f t="shared" si="2"/>
        <v>338</v>
      </c>
      <c r="G7" s="10">
        <f t="shared" si="2"/>
        <v>338</v>
      </c>
      <c r="H7" s="10">
        <f t="shared" si="2"/>
        <v>0</v>
      </c>
      <c r="I7" s="3">
        <f t="shared" si="1"/>
        <v>0</v>
      </c>
    </row>
    <row r="8" spans="1:9" s="2" customFormat="1" ht="27.95" customHeight="1" x14ac:dyDescent="0.15">
      <c r="A8" s="16" t="s">
        <v>15</v>
      </c>
      <c r="B8" s="8" t="s">
        <v>16</v>
      </c>
      <c r="C8" s="9" t="s">
        <v>17</v>
      </c>
      <c r="D8" s="8">
        <v>2202</v>
      </c>
      <c r="E8" s="8">
        <v>1200</v>
      </c>
      <c r="F8" s="8">
        <f t="shared" ref="F8" si="3">D8-E8</f>
        <v>1002</v>
      </c>
      <c r="G8" s="8">
        <v>1002</v>
      </c>
      <c r="H8" s="8"/>
      <c r="I8" s="2">
        <f t="shared" si="1"/>
        <v>0</v>
      </c>
    </row>
    <row r="9" spans="1:9" s="3" customFormat="1" ht="27.95" customHeight="1" x14ac:dyDescent="0.15">
      <c r="A9" s="16"/>
      <c r="B9" s="14" t="s">
        <v>9</v>
      </c>
      <c r="C9" s="14"/>
      <c r="D9" s="10">
        <f>SUM(D8)</f>
        <v>2202</v>
      </c>
      <c r="E9" s="10">
        <f t="shared" ref="E9:H9" si="4">SUM(E8)</f>
        <v>1200</v>
      </c>
      <c r="F9" s="10">
        <f t="shared" si="4"/>
        <v>1002</v>
      </c>
      <c r="G9" s="10">
        <f t="shared" si="4"/>
        <v>1002</v>
      </c>
      <c r="H9" s="10">
        <f t="shared" si="4"/>
        <v>0</v>
      </c>
      <c r="I9" s="3">
        <f t="shared" si="1"/>
        <v>0</v>
      </c>
    </row>
    <row r="10" spans="1:9" s="2" customFormat="1" ht="27.95" customHeight="1" x14ac:dyDescent="0.15">
      <c r="A10" s="16" t="s">
        <v>18</v>
      </c>
      <c r="B10" s="8" t="s">
        <v>16</v>
      </c>
      <c r="C10" s="9" t="s">
        <v>19</v>
      </c>
      <c r="D10" s="8">
        <v>720</v>
      </c>
      <c r="E10" s="8">
        <v>360</v>
      </c>
      <c r="F10" s="8">
        <f t="shared" ref="F10" si="5">D10-E10</f>
        <v>360</v>
      </c>
      <c r="G10" s="8">
        <v>360</v>
      </c>
      <c r="H10" s="8"/>
      <c r="I10" s="2">
        <f t="shared" si="1"/>
        <v>0</v>
      </c>
    </row>
    <row r="11" spans="1:9" s="3" customFormat="1" ht="27.95" customHeight="1" x14ac:dyDescent="0.15">
      <c r="A11" s="16"/>
      <c r="B11" s="14" t="s">
        <v>9</v>
      </c>
      <c r="C11" s="14"/>
      <c r="D11" s="10">
        <f>SUM(D10)</f>
        <v>720</v>
      </c>
      <c r="E11" s="10">
        <f t="shared" ref="E11:H11" si="6">SUM(E10)</f>
        <v>360</v>
      </c>
      <c r="F11" s="10">
        <f t="shared" si="6"/>
        <v>360</v>
      </c>
      <c r="G11" s="10">
        <f t="shared" si="6"/>
        <v>360</v>
      </c>
      <c r="H11" s="10">
        <f t="shared" si="6"/>
        <v>0</v>
      </c>
      <c r="I11" s="3">
        <f t="shared" si="1"/>
        <v>0</v>
      </c>
    </row>
    <row r="12" spans="1:9" s="2" customFormat="1" ht="27.95" customHeight="1" x14ac:dyDescent="0.15">
      <c r="A12" s="16" t="s">
        <v>20</v>
      </c>
      <c r="B12" s="8" t="s">
        <v>21</v>
      </c>
      <c r="C12" s="9" t="s">
        <v>22</v>
      </c>
      <c r="D12" s="8">
        <v>7695</v>
      </c>
      <c r="E12" s="8">
        <v>4050</v>
      </c>
      <c r="F12" s="8">
        <f t="shared" ref="F12:F16" si="7">D12-E12</f>
        <v>3645</v>
      </c>
      <c r="G12" s="8">
        <v>3645</v>
      </c>
      <c r="H12" s="8"/>
      <c r="I12" s="2">
        <f t="shared" si="1"/>
        <v>0</v>
      </c>
    </row>
    <row r="13" spans="1:9" s="2" customFormat="1" ht="27.95" customHeight="1" x14ac:dyDescent="0.15">
      <c r="A13" s="16"/>
      <c r="B13" s="8" t="s">
        <v>13</v>
      </c>
      <c r="C13" s="9" t="s">
        <v>23</v>
      </c>
      <c r="D13" s="8">
        <v>10752</v>
      </c>
      <c r="E13" s="8">
        <v>8660</v>
      </c>
      <c r="F13" s="8">
        <f t="shared" si="7"/>
        <v>2092</v>
      </c>
      <c r="G13" s="8">
        <v>2092</v>
      </c>
      <c r="H13" s="8"/>
    </row>
    <row r="14" spans="1:9" s="2" customFormat="1" ht="27.95" customHeight="1" x14ac:dyDescent="0.15">
      <c r="A14" s="16"/>
      <c r="B14" s="8" t="s">
        <v>13</v>
      </c>
      <c r="C14" s="9" t="s">
        <v>24</v>
      </c>
      <c r="D14" s="8">
        <v>8461</v>
      </c>
      <c r="E14" s="8">
        <v>7185</v>
      </c>
      <c r="F14" s="8">
        <f t="shared" si="7"/>
        <v>1276</v>
      </c>
      <c r="G14" s="8">
        <v>1276</v>
      </c>
      <c r="H14" s="8"/>
    </row>
    <row r="15" spans="1:9" s="2" customFormat="1" ht="27.95" customHeight="1" x14ac:dyDescent="0.15">
      <c r="A15" s="16"/>
      <c r="B15" s="8" t="s">
        <v>16</v>
      </c>
      <c r="C15" s="9" t="s">
        <v>25</v>
      </c>
      <c r="D15" s="8">
        <v>962</v>
      </c>
      <c r="E15" s="8">
        <v>660</v>
      </c>
      <c r="F15" s="8">
        <f t="shared" si="7"/>
        <v>302</v>
      </c>
      <c r="G15" s="8">
        <v>302</v>
      </c>
      <c r="H15" s="8"/>
    </row>
    <row r="16" spans="1:9" s="2" customFormat="1" ht="27.95" customHeight="1" x14ac:dyDescent="0.15">
      <c r="A16" s="16"/>
      <c r="B16" s="8" t="s">
        <v>16</v>
      </c>
      <c r="C16" s="9" t="s">
        <v>26</v>
      </c>
      <c r="D16" s="8">
        <v>600</v>
      </c>
      <c r="E16" s="8">
        <v>300</v>
      </c>
      <c r="F16" s="8">
        <f t="shared" si="7"/>
        <v>300</v>
      </c>
      <c r="G16" s="8">
        <v>300</v>
      </c>
      <c r="H16" s="8"/>
    </row>
    <row r="17" spans="1:9" s="3" customFormat="1" ht="27.95" customHeight="1" x14ac:dyDescent="0.15">
      <c r="A17" s="16"/>
      <c r="B17" s="14" t="s">
        <v>9</v>
      </c>
      <c r="C17" s="14"/>
      <c r="D17" s="10">
        <f>SUM(D12:D16)</f>
        <v>28470</v>
      </c>
      <c r="E17" s="10">
        <f t="shared" ref="E17:G17" si="8">SUM(E12:E16)</f>
        <v>20855</v>
      </c>
      <c r="F17" s="10">
        <f t="shared" si="8"/>
        <v>7615</v>
      </c>
      <c r="G17" s="10">
        <f t="shared" si="8"/>
        <v>7615</v>
      </c>
      <c r="H17" s="10">
        <f t="shared" ref="H17" si="9">SUM(H12)</f>
        <v>0</v>
      </c>
      <c r="I17" s="3">
        <f>IF(G17+H17=F17,0,1)</f>
        <v>0</v>
      </c>
    </row>
    <row r="18" spans="1:9" s="2" customFormat="1" ht="27.95" customHeight="1" x14ac:dyDescent="0.15">
      <c r="A18" s="16" t="s">
        <v>27</v>
      </c>
      <c r="B18" s="8" t="s">
        <v>13</v>
      </c>
      <c r="C18" s="9" t="s">
        <v>28</v>
      </c>
      <c r="D18" s="8">
        <v>11781</v>
      </c>
      <c r="E18" s="8">
        <v>5910</v>
      </c>
      <c r="F18" s="8">
        <f t="shared" ref="F18" si="10">D18-E18</f>
        <v>5871</v>
      </c>
      <c r="G18" s="8">
        <v>5871</v>
      </c>
      <c r="H18" s="8"/>
      <c r="I18" s="2">
        <f>IF(G18+H18=F18,0,1)</f>
        <v>0</v>
      </c>
    </row>
    <row r="19" spans="1:9" s="3" customFormat="1" ht="27.95" customHeight="1" x14ac:dyDescent="0.15">
      <c r="A19" s="16"/>
      <c r="B19" s="14" t="s">
        <v>9</v>
      </c>
      <c r="C19" s="14"/>
      <c r="D19" s="10">
        <f>SUM(D18)</f>
        <v>11781</v>
      </c>
      <c r="E19" s="10">
        <f t="shared" ref="E19:H19" si="11">SUM(E18)</f>
        <v>5910</v>
      </c>
      <c r="F19" s="10">
        <f t="shared" si="11"/>
        <v>5871</v>
      </c>
      <c r="G19" s="10">
        <f t="shared" si="11"/>
        <v>5871</v>
      </c>
      <c r="H19" s="10">
        <f t="shared" si="11"/>
        <v>0</v>
      </c>
      <c r="I19" s="3">
        <f>IF(G19+H19=F19,0,1)</f>
        <v>0</v>
      </c>
    </row>
    <row r="20" spans="1:9" s="2" customFormat="1" ht="27.95" customHeight="1" x14ac:dyDescent="0.15">
      <c r="A20" s="16" t="s">
        <v>29</v>
      </c>
      <c r="B20" s="8" t="s">
        <v>13</v>
      </c>
      <c r="C20" s="9" t="s">
        <v>30</v>
      </c>
      <c r="D20" s="8">
        <v>9990</v>
      </c>
      <c r="E20" s="8">
        <v>5125</v>
      </c>
      <c r="F20" s="8">
        <f t="shared" ref="F20:F23" si="12">D20-E20</f>
        <v>4865</v>
      </c>
      <c r="G20" s="8">
        <v>4865</v>
      </c>
      <c r="H20" s="8"/>
      <c r="I20" s="2">
        <f>IF(G20+H20=F20,0,1)</f>
        <v>0</v>
      </c>
    </row>
    <row r="21" spans="1:9" s="2" customFormat="1" ht="27.95" customHeight="1" x14ac:dyDescent="0.15">
      <c r="A21" s="16"/>
      <c r="B21" s="8" t="s">
        <v>16</v>
      </c>
      <c r="C21" s="9" t="s">
        <v>31</v>
      </c>
      <c r="D21" s="8">
        <v>2400</v>
      </c>
      <c r="E21" s="8">
        <v>2400</v>
      </c>
      <c r="F21" s="8">
        <f t="shared" si="12"/>
        <v>0</v>
      </c>
      <c r="G21" s="8">
        <v>0</v>
      </c>
      <c r="H21" s="8"/>
      <c r="I21" s="2">
        <f>IF(G21+H21=F21,0,1)</f>
        <v>0</v>
      </c>
    </row>
    <row r="22" spans="1:9" s="2" customFormat="1" ht="27.95" customHeight="1" x14ac:dyDescent="0.15">
      <c r="A22" s="16"/>
      <c r="B22" s="8" t="s">
        <v>16</v>
      </c>
      <c r="C22" s="9" t="s">
        <v>32</v>
      </c>
      <c r="D22" s="8">
        <v>1272</v>
      </c>
      <c r="E22" s="8">
        <v>636</v>
      </c>
      <c r="F22" s="8">
        <f t="shared" si="12"/>
        <v>636</v>
      </c>
      <c r="G22" s="8">
        <v>636</v>
      </c>
      <c r="H22" s="8"/>
    </row>
    <row r="23" spans="1:9" s="2" customFormat="1" ht="27.95" customHeight="1" x14ac:dyDescent="0.15">
      <c r="A23" s="16"/>
      <c r="B23" s="8" t="s">
        <v>16</v>
      </c>
      <c r="C23" s="9" t="s">
        <v>33</v>
      </c>
      <c r="D23" s="8">
        <v>0</v>
      </c>
      <c r="E23" s="8">
        <v>1200</v>
      </c>
      <c r="F23" s="8">
        <f t="shared" si="12"/>
        <v>-1200</v>
      </c>
      <c r="G23" s="8"/>
      <c r="H23" s="8">
        <v>-1200</v>
      </c>
    </row>
    <row r="24" spans="1:9" s="3" customFormat="1" ht="27.95" customHeight="1" x14ac:dyDescent="0.15">
      <c r="A24" s="16"/>
      <c r="B24" s="14" t="s">
        <v>9</v>
      </c>
      <c r="C24" s="14"/>
      <c r="D24" s="10">
        <f>SUM(D20:D23)</f>
        <v>13662</v>
      </c>
      <c r="E24" s="10">
        <f t="shared" ref="E24:H24" si="13">SUM(E20:E23)</f>
        <v>9361</v>
      </c>
      <c r="F24" s="10">
        <f t="shared" si="13"/>
        <v>4301</v>
      </c>
      <c r="G24" s="10">
        <f t="shared" si="13"/>
        <v>5501</v>
      </c>
      <c r="H24" s="10">
        <f t="shared" si="13"/>
        <v>-1200</v>
      </c>
      <c r="I24" s="3">
        <f>IF(G24+H24=F24,0,1)</f>
        <v>0</v>
      </c>
    </row>
    <row r="25" spans="1:9" s="2" customFormat="1" ht="27.95" customHeight="1" x14ac:dyDescent="0.15">
      <c r="A25" s="17" t="s">
        <v>34</v>
      </c>
      <c r="B25" s="8" t="s">
        <v>13</v>
      </c>
      <c r="C25" s="9" t="s">
        <v>35</v>
      </c>
      <c r="D25" s="8">
        <v>11452</v>
      </c>
      <c r="E25" s="8">
        <v>7295</v>
      </c>
      <c r="F25" s="8">
        <f>D25-E25</f>
        <v>4157</v>
      </c>
      <c r="G25" s="8">
        <v>4157</v>
      </c>
      <c r="H25" s="8"/>
    </row>
    <row r="26" spans="1:9" s="2" customFormat="1" ht="27.95" customHeight="1" x14ac:dyDescent="0.15">
      <c r="A26" s="18"/>
      <c r="B26" s="8" t="s">
        <v>16</v>
      </c>
      <c r="C26" s="9" t="s">
        <v>36</v>
      </c>
      <c r="D26" s="8">
        <v>1200</v>
      </c>
      <c r="E26" s="8">
        <v>600</v>
      </c>
      <c r="F26" s="8">
        <f>D26-E26</f>
        <v>600</v>
      </c>
      <c r="G26" s="8">
        <v>600</v>
      </c>
      <c r="H26" s="8"/>
    </row>
    <row r="27" spans="1:9" s="2" customFormat="1" ht="27.95" customHeight="1" x14ac:dyDescent="0.15">
      <c r="A27" s="18"/>
      <c r="B27" s="8" t="s">
        <v>16</v>
      </c>
      <c r="C27" s="9" t="s">
        <v>37</v>
      </c>
      <c r="D27" s="8">
        <v>1200</v>
      </c>
      <c r="E27" s="8">
        <v>600</v>
      </c>
      <c r="F27" s="8">
        <f t="shared" ref="F27" si="14">D27-E27</f>
        <v>600</v>
      </c>
      <c r="G27" s="8">
        <v>600</v>
      </c>
      <c r="H27" s="8"/>
    </row>
    <row r="28" spans="1:9" s="3" customFormat="1" ht="27.95" customHeight="1" x14ac:dyDescent="0.15">
      <c r="A28" s="19"/>
      <c r="B28" s="14" t="s">
        <v>9</v>
      </c>
      <c r="C28" s="14"/>
      <c r="D28" s="10">
        <f>SUM(D25:D27)</f>
        <v>13852</v>
      </c>
      <c r="E28" s="10">
        <f>SUM(E25:E27)</f>
        <v>8495</v>
      </c>
      <c r="F28" s="10">
        <f>SUM(F25:F27)</f>
        <v>5357</v>
      </c>
      <c r="G28" s="10">
        <f>SUM(G25:G27)</f>
        <v>5357</v>
      </c>
      <c r="H28" s="10">
        <f>SUM(H25:H27)</f>
        <v>0</v>
      </c>
      <c r="I28" s="3">
        <f>IF(G28+H28=F28,0,1)</f>
        <v>0</v>
      </c>
    </row>
    <row r="29" spans="1:9" s="2" customFormat="1" ht="27.95" customHeight="1" x14ac:dyDescent="0.15">
      <c r="A29" s="16" t="s">
        <v>38</v>
      </c>
      <c r="B29" s="8" t="s">
        <v>16</v>
      </c>
      <c r="C29" s="9" t="s">
        <v>39</v>
      </c>
      <c r="D29" s="8">
        <v>2400</v>
      </c>
      <c r="E29" s="8">
        <v>1200</v>
      </c>
      <c r="F29" s="8">
        <f t="shared" ref="F29" si="15">D29-E29</f>
        <v>1200</v>
      </c>
      <c r="G29" s="8">
        <v>1200</v>
      </c>
      <c r="H29" s="8"/>
      <c r="I29" s="2">
        <f>IF(G29+H29=F29,0,1)</f>
        <v>0</v>
      </c>
    </row>
    <row r="30" spans="1:9" s="3" customFormat="1" ht="27.95" customHeight="1" x14ac:dyDescent="0.15">
      <c r="A30" s="16"/>
      <c r="B30" s="14" t="s">
        <v>9</v>
      </c>
      <c r="C30" s="14"/>
      <c r="D30" s="10">
        <f>SUM(D29)</f>
        <v>2400</v>
      </c>
      <c r="E30" s="10">
        <f>SUM(E29)</f>
        <v>1200</v>
      </c>
      <c r="F30" s="10">
        <f>SUM(F29)</f>
        <v>1200</v>
      </c>
      <c r="G30" s="10">
        <f>SUM(G29)</f>
        <v>1200</v>
      </c>
      <c r="H30" s="10">
        <f>SUM(H29)</f>
        <v>0</v>
      </c>
      <c r="I30" s="3">
        <f>IF(G30+H30=F30,0,1)</f>
        <v>0</v>
      </c>
    </row>
    <row r="31" spans="1:9" s="2" customFormat="1" ht="27.95" customHeight="1" x14ac:dyDescent="0.15">
      <c r="A31" s="16" t="s">
        <v>40</v>
      </c>
      <c r="B31" s="8" t="s">
        <v>13</v>
      </c>
      <c r="C31" s="9" t="s">
        <v>41</v>
      </c>
      <c r="D31" s="8">
        <v>22270</v>
      </c>
      <c r="E31" s="8">
        <v>11135</v>
      </c>
      <c r="F31" s="8">
        <f t="shared" ref="F31:F33" si="16">D31-E31</f>
        <v>11135</v>
      </c>
      <c r="G31" s="8">
        <v>11135</v>
      </c>
      <c r="H31" s="8"/>
      <c r="I31" s="2">
        <f>IF(G31+H31=F31,0,1)</f>
        <v>0</v>
      </c>
    </row>
    <row r="32" spans="1:9" s="2" customFormat="1" ht="27.95" customHeight="1" x14ac:dyDescent="0.15">
      <c r="A32" s="16"/>
      <c r="B32" s="8" t="s">
        <v>13</v>
      </c>
      <c r="C32" s="9" t="s">
        <v>42</v>
      </c>
      <c r="D32" s="8">
        <v>6057</v>
      </c>
      <c r="E32" s="8">
        <v>4550</v>
      </c>
      <c r="F32" s="8">
        <f t="shared" si="16"/>
        <v>1507</v>
      </c>
      <c r="G32" s="8">
        <v>1507</v>
      </c>
      <c r="H32" s="8"/>
    </row>
    <row r="33" spans="1:9" s="2" customFormat="1" ht="27.95" customHeight="1" x14ac:dyDescent="0.15">
      <c r="A33" s="16"/>
      <c r="B33" s="8" t="s">
        <v>16</v>
      </c>
      <c r="C33" s="9" t="s">
        <v>43</v>
      </c>
      <c r="D33" s="8">
        <v>4072</v>
      </c>
      <c r="E33" s="8">
        <v>2196</v>
      </c>
      <c r="F33" s="8">
        <f t="shared" si="16"/>
        <v>1876</v>
      </c>
      <c r="G33" s="8">
        <v>1876</v>
      </c>
      <c r="H33" s="8"/>
    </row>
    <row r="34" spans="1:9" s="3" customFormat="1" ht="27.95" customHeight="1" x14ac:dyDescent="0.15">
      <c r="A34" s="16"/>
      <c r="B34" s="14" t="s">
        <v>9</v>
      </c>
      <c r="C34" s="14"/>
      <c r="D34" s="10">
        <f>SUM(D31:D33)</f>
        <v>32399</v>
      </c>
      <c r="E34" s="10">
        <f t="shared" ref="E34:H34" si="17">SUM(E31:E33)</f>
        <v>17881</v>
      </c>
      <c r="F34" s="10">
        <f t="shared" si="17"/>
        <v>14518</v>
      </c>
      <c r="G34" s="10">
        <f t="shared" si="17"/>
        <v>14518</v>
      </c>
      <c r="H34" s="10">
        <f t="shared" si="17"/>
        <v>0</v>
      </c>
      <c r="I34" s="3">
        <f>IF(G34+H34=F34,0,1)</f>
        <v>0</v>
      </c>
    </row>
    <row r="35" spans="1:9" s="2" customFormat="1" ht="27.95" customHeight="1" x14ac:dyDescent="0.15">
      <c r="A35" s="16" t="s">
        <v>44</v>
      </c>
      <c r="B35" s="8" t="s">
        <v>13</v>
      </c>
      <c r="C35" s="9" t="s">
        <v>45</v>
      </c>
      <c r="D35" s="8">
        <v>29562</v>
      </c>
      <c r="E35" s="8">
        <v>15000</v>
      </c>
      <c r="F35" s="8">
        <f t="shared" ref="F35:F37" si="18">D35-E35</f>
        <v>14562</v>
      </c>
      <c r="G35" s="8">
        <v>14562</v>
      </c>
      <c r="H35" s="8"/>
      <c r="I35" s="2">
        <f>IF(G35+H35=F35,0,1)</f>
        <v>0</v>
      </c>
    </row>
    <row r="36" spans="1:9" s="2" customFormat="1" ht="27.95" customHeight="1" x14ac:dyDescent="0.15">
      <c r="A36" s="16"/>
      <c r="B36" s="8" t="s">
        <v>16</v>
      </c>
      <c r="C36" s="9" t="s">
        <v>46</v>
      </c>
      <c r="D36" s="8">
        <v>4738</v>
      </c>
      <c r="E36" s="8">
        <v>2562</v>
      </c>
      <c r="F36" s="8">
        <f t="shared" si="18"/>
        <v>2176</v>
      </c>
      <c r="G36" s="8">
        <v>2176</v>
      </c>
      <c r="H36" s="8"/>
    </row>
    <row r="37" spans="1:9" s="2" customFormat="1" ht="27.95" customHeight="1" x14ac:dyDescent="0.15">
      <c r="A37" s="16"/>
      <c r="B37" s="8" t="s">
        <v>16</v>
      </c>
      <c r="C37" s="9" t="s">
        <v>47</v>
      </c>
      <c r="D37" s="8">
        <v>1200</v>
      </c>
      <c r="E37" s="8">
        <v>600</v>
      </c>
      <c r="F37" s="8">
        <f t="shared" si="18"/>
        <v>600</v>
      </c>
      <c r="G37" s="8">
        <v>600</v>
      </c>
      <c r="H37" s="8"/>
    </row>
    <row r="38" spans="1:9" s="3" customFormat="1" ht="27.95" customHeight="1" x14ac:dyDescent="0.15">
      <c r="A38" s="16"/>
      <c r="B38" s="14" t="s">
        <v>9</v>
      </c>
      <c r="C38" s="14"/>
      <c r="D38" s="10">
        <f>SUM(D35:D37)</f>
        <v>35500</v>
      </c>
      <c r="E38" s="10">
        <f t="shared" ref="E38:H38" si="19">SUM(E35:E37)</f>
        <v>18162</v>
      </c>
      <c r="F38" s="10">
        <f t="shared" si="19"/>
        <v>17338</v>
      </c>
      <c r="G38" s="10">
        <f t="shared" si="19"/>
        <v>17338</v>
      </c>
      <c r="H38" s="10">
        <f t="shared" si="19"/>
        <v>0</v>
      </c>
      <c r="I38" s="3">
        <f>IF(G38+H38=F38,0,1)</f>
        <v>0</v>
      </c>
    </row>
    <row r="39" spans="1:9" s="2" customFormat="1" ht="27.95" customHeight="1" x14ac:dyDescent="0.15">
      <c r="A39" s="16" t="s">
        <v>48</v>
      </c>
      <c r="B39" s="8" t="s">
        <v>13</v>
      </c>
      <c r="C39" s="9" t="s">
        <v>49</v>
      </c>
      <c r="D39" s="8">
        <v>27755</v>
      </c>
      <c r="E39" s="8">
        <v>15000</v>
      </c>
      <c r="F39" s="8">
        <f t="shared" ref="F39" si="20">D39-E39</f>
        <v>12755</v>
      </c>
      <c r="G39" s="8">
        <v>12755</v>
      </c>
      <c r="H39" s="8"/>
      <c r="I39" s="2">
        <f>IF(G39+H39=F39,0,1)</f>
        <v>0</v>
      </c>
    </row>
    <row r="40" spans="1:9" s="3" customFormat="1" ht="27.95" customHeight="1" x14ac:dyDescent="0.15">
      <c r="A40" s="16"/>
      <c r="B40" s="14" t="s">
        <v>9</v>
      </c>
      <c r="C40" s="14"/>
      <c r="D40" s="10">
        <f>SUM(D39)</f>
        <v>27755</v>
      </c>
      <c r="E40" s="10">
        <f t="shared" ref="E40:H40" si="21">SUM(E39)</f>
        <v>15000</v>
      </c>
      <c r="F40" s="10">
        <f t="shared" si="21"/>
        <v>12755</v>
      </c>
      <c r="G40" s="10">
        <f t="shared" si="21"/>
        <v>12755</v>
      </c>
      <c r="H40" s="10">
        <f t="shared" si="21"/>
        <v>0</v>
      </c>
      <c r="I40" s="3">
        <f>IF(G40+H40=F40,0,1)</f>
        <v>0</v>
      </c>
    </row>
    <row r="41" spans="1:9" s="2" customFormat="1" ht="27.95" customHeight="1" x14ac:dyDescent="0.15">
      <c r="A41" s="16" t="s">
        <v>50</v>
      </c>
      <c r="B41" s="8" t="s">
        <v>13</v>
      </c>
      <c r="C41" s="9" t="s">
        <v>51</v>
      </c>
      <c r="D41" s="8">
        <v>20745</v>
      </c>
      <c r="E41" s="8">
        <v>15000</v>
      </c>
      <c r="F41" s="8">
        <f t="shared" ref="F41:F42" si="22">D41-E41</f>
        <v>5745</v>
      </c>
      <c r="G41" s="8">
        <v>5745</v>
      </c>
      <c r="H41" s="8"/>
      <c r="I41" s="2">
        <f>IF(G41+H41=F41,0,1)</f>
        <v>0</v>
      </c>
    </row>
    <row r="42" spans="1:9" s="2" customFormat="1" ht="27.95" customHeight="1" x14ac:dyDescent="0.15">
      <c r="A42" s="16"/>
      <c r="B42" s="8" t="s">
        <v>16</v>
      </c>
      <c r="C42" s="9" t="s">
        <v>52</v>
      </c>
      <c r="D42" s="8">
        <v>1758</v>
      </c>
      <c r="E42" s="8">
        <v>900</v>
      </c>
      <c r="F42" s="8">
        <f t="shared" si="22"/>
        <v>858</v>
      </c>
      <c r="G42" s="8">
        <v>858</v>
      </c>
      <c r="H42" s="8"/>
    </row>
    <row r="43" spans="1:9" s="3" customFormat="1" ht="27.95" customHeight="1" x14ac:dyDescent="0.15">
      <c r="A43" s="16"/>
      <c r="B43" s="14" t="s">
        <v>9</v>
      </c>
      <c r="C43" s="14"/>
      <c r="D43" s="10">
        <f>SUM(D41:D42)</f>
        <v>22503</v>
      </c>
      <c r="E43" s="10">
        <f t="shared" ref="E43:H43" si="23">SUM(E41:E42)</f>
        <v>15900</v>
      </c>
      <c r="F43" s="10">
        <f t="shared" si="23"/>
        <v>6603</v>
      </c>
      <c r="G43" s="10">
        <f t="shared" si="23"/>
        <v>6603</v>
      </c>
      <c r="H43" s="10">
        <f t="shared" si="23"/>
        <v>0</v>
      </c>
      <c r="I43" s="3">
        <f>IF(G43+H43=F43,0,1)</f>
        <v>0</v>
      </c>
    </row>
    <row r="44" spans="1:9" s="2" customFormat="1" ht="27.95" customHeight="1" x14ac:dyDescent="0.15">
      <c r="A44" s="16" t="s">
        <v>53</v>
      </c>
      <c r="B44" s="8" t="s">
        <v>21</v>
      </c>
      <c r="C44" s="9" t="s">
        <v>54</v>
      </c>
      <c r="D44" s="8">
        <v>4578</v>
      </c>
      <c r="E44" s="8">
        <v>2400</v>
      </c>
      <c r="F44" s="8">
        <f t="shared" ref="F44:F45" si="24">D44-E44</f>
        <v>2178</v>
      </c>
      <c r="G44" s="8">
        <v>2178</v>
      </c>
      <c r="H44" s="8"/>
      <c r="I44" s="2">
        <f>IF(G44+H44=F44,0,1)</f>
        <v>0</v>
      </c>
    </row>
    <row r="45" spans="1:9" s="2" customFormat="1" ht="27.95" customHeight="1" x14ac:dyDescent="0.15">
      <c r="A45" s="16"/>
      <c r="B45" s="8" t="s">
        <v>21</v>
      </c>
      <c r="C45" s="9" t="s">
        <v>55</v>
      </c>
      <c r="D45" s="8">
        <v>4860</v>
      </c>
      <c r="E45" s="8">
        <v>2700</v>
      </c>
      <c r="F45" s="8">
        <f t="shared" si="24"/>
        <v>2160</v>
      </c>
      <c r="G45" s="8">
        <v>2160</v>
      </c>
      <c r="H45" s="8"/>
    </row>
    <row r="46" spans="1:9" s="3" customFormat="1" ht="27.95" customHeight="1" x14ac:dyDescent="0.15">
      <c r="A46" s="16"/>
      <c r="B46" s="14" t="s">
        <v>9</v>
      </c>
      <c r="C46" s="14"/>
      <c r="D46" s="10">
        <f>SUM(D44:D45)</f>
        <v>9438</v>
      </c>
      <c r="E46" s="10">
        <f t="shared" ref="E46:H46" si="25">SUM(E44:E45)</f>
        <v>5100</v>
      </c>
      <c r="F46" s="10">
        <f t="shared" si="25"/>
        <v>4338</v>
      </c>
      <c r="G46" s="10">
        <f t="shared" si="25"/>
        <v>4338</v>
      </c>
      <c r="H46" s="10">
        <f t="shared" si="25"/>
        <v>0</v>
      </c>
      <c r="I46" s="3">
        <f>IF(G46+H46=F46,0,1)</f>
        <v>0</v>
      </c>
    </row>
    <row r="47" spans="1:9" s="2" customFormat="1" ht="27.95" customHeight="1" x14ac:dyDescent="0.15">
      <c r="A47" s="16" t="s">
        <v>56</v>
      </c>
      <c r="B47" s="8" t="s">
        <v>13</v>
      </c>
      <c r="C47" s="9" t="s">
        <v>57</v>
      </c>
      <c r="D47" s="8">
        <v>8188</v>
      </c>
      <c r="E47" s="8">
        <v>7355</v>
      </c>
      <c r="F47" s="8">
        <f t="shared" ref="F47:F48" si="26">D47-E47</f>
        <v>833</v>
      </c>
      <c r="G47" s="8">
        <v>833</v>
      </c>
      <c r="H47" s="8"/>
      <c r="I47" s="2">
        <f>IF(G47+H47=F47,0,1)</f>
        <v>0</v>
      </c>
    </row>
    <row r="48" spans="1:9" s="2" customFormat="1" ht="27.95" customHeight="1" x14ac:dyDescent="0.15">
      <c r="A48" s="16"/>
      <c r="B48" s="8" t="s">
        <v>16</v>
      </c>
      <c r="C48" s="9" t="s">
        <v>58</v>
      </c>
      <c r="D48" s="8">
        <v>1896</v>
      </c>
      <c r="E48" s="8">
        <v>948</v>
      </c>
      <c r="F48" s="8">
        <f t="shared" si="26"/>
        <v>948</v>
      </c>
      <c r="G48" s="8">
        <v>948</v>
      </c>
      <c r="H48" s="8"/>
    </row>
    <row r="49" spans="1:9" s="3" customFormat="1" ht="27.95" customHeight="1" x14ac:dyDescent="0.15">
      <c r="A49" s="16"/>
      <c r="B49" s="14" t="s">
        <v>9</v>
      </c>
      <c r="C49" s="14"/>
      <c r="D49" s="10">
        <f>SUM(D47:D48)</f>
        <v>10084</v>
      </c>
      <c r="E49" s="10">
        <f t="shared" ref="E49:H49" si="27">SUM(E47:E48)</f>
        <v>8303</v>
      </c>
      <c r="F49" s="10">
        <f t="shared" si="27"/>
        <v>1781</v>
      </c>
      <c r="G49" s="10">
        <f t="shared" si="27"/>
        <v>1781</v>
      </c>
      <c r="H49" s="10">
        <f t="shared" si="27"/>
        <v>0</v>
      </c>
      <c r="I49" s="3">
        <f>IF(G49+H49=F49,0,1)</f>
        <v>0</v>
      </c>
    </row>
    <row r="50" spans="1:9" s="2" customFormat="1" ht="27.95" customHeight="1" x14ac:dyDescent="0.15">
      <c r="A50" s="16" t="s">
        <v>59</v>
      </c>
      <c r="B50" s="8" t="s">
        <v>21</v>
      </c>
      <c r="C50" s="9" t="s">
        <v>60</v>
      </c>
      <c r="D50" s="8">
        <v>8997</v>
      </c>
      <c r="E50" s="8">
        <v>7500</v>
      </c>
      <c r="F50" s="8">
        <f t="shared" ref="F50:F51" si="28">D50-E50</f>
        <v>1497</v>
      </c>
      <c r="G50" s="8">
        <v>1497</v>
      </c>
      <c r="H50" s="8"/>
      <c r="I50" s="2">
        <f>IF(G50+H50=F50,0,1)</f>
        <v>0</v>
      </c>
    </row>
    <row r="51" spans="1:9" s="2" customFormat="1" ht="27.95" customHeight="1" x14ac:dyDescent="0.15">
      <c r="A51" s="16"/>
      <c r="B51" s="8" t="s">
        <v>13</v>
      </c>
      <c r="C51" s="9" t="s">
        <v>61</v>
      </c>
      <c r="D51" s="8">
        <v>8641</v>
      </c>
      <c r="E51" s="8">
        <v>5150</v>
      </c>
      <c r="F51" s="8">
        <f t="shared" si="28"/>
        <v>3491</v>
      </c>
      <c r="G51" s="8">
        <v>3491</v>
      </c>
      <c r="H51" s="8"/>
    </row>
    <row r="52" spans="1:9" s="3" customFormat="1" ht="27.95" customHeight="1" x14ac:dyDescent="0.15">
      <c r="A52" s="16"/>
      <c r="B52" s="14" t="s">
        <v>9</v>
      </c>
      <c r="C52" s="14"/>
      <c r="D52" s="10">
        <f>SUM(D50:D51)</f>
        <v>17638</v>
      </c>
      <c r="E52" s="10">
        <f t="shared" ref="E52:H52" si="29">SUM(E50:E51)</f>
        <v>12650</v>
      </c>
      <c r="F52" s="10">
        <f t="shared" si="29"/>
        <v>4988</v>
      </c>
      <c r="G52" s="10">
        <f t="shared" si="29"/>
        <v>4988</v>
      </c>
      <c r="H52" s="10">
        <f t="shared" si="29"/>
        <v>0</v>
      </c>
      <c r="I52" s="3">
        <f>IF(G52+H52=F52,0,1)</f>
        <v>0</v>
      </c>
    </row>
    <row r="53" spans="1:9" s="2" customFormat="1" ht="27.95" customHeight="1" x14ac:dyDescent="0.15">
      <c r="A53" s="16" t="s">
        <v>62</v>
      </c>
      <c r="B53" s="8" t="s">
        <v>21</v>
      </c>
      <c r="C53" s="9" t="s">
        <v>63</v>
      </c>
      <c r="D53" s="8">
        <v>6000</v>
      </c>
      <c r="E53" s="8">
        <v>5000</v>
      </c>
      <c r="F53" s="8">
        <f t="shared" ref="F53:F55" si="30">D53-E53</f>
        <v>1000</v>
      </c>
      <c r="G53" s="8">
        <v>1000</v>
      </c>
      <c r="H53" s="8"/>
      <c r="I53" s="2">
        <f>IF(G53+H53=F53,0,1)</f>
        <v>0</v>
      </c>
    </row>
    <row r="54" spans="1:9" s="2" customFormat="1" ht="27.95" customHeight="1" x14ac:dyDescent="0.15">
      <c r="A54" s="16"/>
      <c r="B54" s="8" t="s">
        <v>13</v>
      </c>
      <c r="C54" s="9" t="s">
        <v>64</v>
      </c>
      <c r="D54" s="8">
        <v>7194</v>
      </c>
      <c r="E54" s="8">
        <v>5060</v>
      </c>
      <c r="F54" s="8">
        <f t="shared" si="30"/>
        <v>2134</v>
      </c>
      <c r="G54" s="8">
        <v>2134</v>
      </c>
      <c r="H54" s="8"/>
    </row>
    <row r="55" spans="1:9" s="2" customFormat="1" ht="27.95" customHeight="1" x14ac:dyDescent="0.15">
      <c r="A55" s="16"/>
      <c r="B55" s="8" t="s">
        <v>16</v>
      </c>
      <c r="C55" s="9" t="s">
        <v>65</v>
      </c>
      <c r="D55" s="8">
        <v>1880</v>
      </c>
      <c r="E55" s="8">
        <v>1200</v>
      </c>
      <c r="F55" s="8">
        <f t="shared" si="30"/>
        <v>680</v>
      </c>
      <c r="G55" s="8">
        <v>680</v>
      </c>
      <c r="H55" s="8"/>
    </row>
    <row r="56" spans="1:9" s="3" customFormat="1" ht="27.95" customHeight="1" x14ac:dyDescent="0.15">
      <c r="A56" s="16"/>
      <c r="B56" s="14" t="s">
        <v>9</v>
      </c>
      <c r="C56" s="14"/>
      <c r="D56" s="10">
        <f>SUM(D53:D55)</f>
        <v>15074</v>
      </c>
      <c r="E56" s="10">
        <f t="shared" ref="E56:H56" si="31">SUM(E53:E55)</f>
        <v>11260</v>
      </c>
      <c r="F56" s="10">
        <f t="shared" si="31"/>
        <v>3814</v>
      </c>
      <c r="G56" s="10">
        <f t="shared" si="31"/>
        <v>3814</v>
      </c>
      <c r="H56" s="10">
        <f t="shared" si="31"/>
        <v>0</v>
      </c>
      <c r="I56" s="3">
        <f>IF(G56+H56=F56,0,1)</f>
        <v>0</v>
      </c>
    </row>
    <row r="57" spans="1:9" s="2" customFormat="1" ht="27.95" customHeight="1" x14ac:dyDescent="0.15">
      <c r="A57" s="16" t="s">
        <v>66</v>
      </c>
      <c r="B57" s="8" t="s">
        <v>13</v>
      </c>
      <c r="C57" s="9" t="s">
        <v>67</v>
      </c>
      <c r="D57" s="8">
        <v>11930</v>
      </c>
      <c r="E57" s="8">
        <v>7215</v>
      </c>
      <c r="F57" s="8">
        <f t="shared" ref="F57:F59" si="32">D57-E57</f>
        <v>4715</v>
      </c>
      <c r="G57" s="8">
        <v>4715</v>
      </c>
      <c r="H57" s="8"/>
      <c r="I57" s="2">
        <f>IF(G57+H57=F57,0,1)</f>
        <v>0</v>
      </c>
    </row>
    <row r="58" spans="1:9" s="2" customFormat="1" ht="27.95" customHeight="1" x14ac:dyDescent="0.15">
      <c r="A58" s="16"/>
      <c r="B58" s="8" t="s">
        <v>16</v>
      </c>
      <c r="C58" s="9" t="s">
        <v>68</v>
      </c>
      <c r="D58" s="8">
        <v>1080</v>
      </c>
      <c r="E58" s="8">
        <v>540</v>
      </c>
      <c r="F58" s="8">
        <f t="shared" si="32"/>
        <v>540</v>
      </c>
      <c r="G58" s="8">
        <v>540</v>
      </c>
      <c r="H58" s="8"/>
    </row>
    <row r="59" spans="1:9" s="2" customFormat="1" ht="27.95" customHeight="1" x14ac:dyDescent="0.15">
      <c r="A59" s="16"/>
      <c r="B59" s="8" t="s">
        <v>16</v>
      </c>
      <c r="C59" s="9" t="s">
        <v>69</v>
      </c>
      <c r="D59" s="8">
        <v>1330</v>
      </c>
      <c r="E59" s="8">
        <v>874</v>
      </c>
      <c r="F59" s="8">
        <f t="shared" si="32"/>
        <v>456</v>
      </c>
      <c r="G59" s="8">
        <v>456</v>
      </c>
      <c r="H59" s="8"/>
    </row>
    <row r="60" spans="1:9" s="3" customFormat="1" ht="27.95" customHeight="1" x14ac:dyDescent="0.15">
      <c r="A60" s="16"/>
      <c r="B60" s="14" t="s">
        <v>9</v>
      </c>
      <c r="C60" s="14"/>
      <c r="D60" s="10">
        <f>SUM(D57:D59)</f>
        <v>14340</v>
      </c>
      <c r="E60" s="10">
        <f t="shared" ref="E60:H60" si="33">SUM(E57:E59)</f>
        <v>8629</v>
      </c>
      <c r="F60" s="10">
        <f t="shared" si="33"/>
        <v>5711</v>
      </c>
      <c r="G60" s="10">
        <f t="shared" si="33"/>
        <v>5711</v>
      </c>
      <c r="H60" s="10">
        <f t="shared" si="33"/>
        <v>0</v>
      </c>
      <c r="I60" s="3">
        <f>IF(G60+H60=F60,0,1)</f>
        <v>0</v>
      </c>
    </row>
    <row r="61" spans="1:9" s="2" customFormat="1" ht="27.95" customHeight="1" x14ac:dyDescent="0.15">
      <c r="A61" s="16" t="s">
        <v>70</v>
      </c>
      <c r="B61" s="8" t="s">
        <v>13</v>
      </c>
      <c r="C61" s="9" t="s">
        <v>71</v>
      </c>
      <c r="D61" s="8">
        <v>20167</v>
      </c>
      <c r="E61" s="8">
        <v>11670</v>
      </c>
      <c r="F61" s="8">
        <f t="shared" ref="F61:F62" si="34">D61-E61</f>
        <v>8497</v>
      </c>
      <c r="G61" s="8">
        <v>8497</v>
      </c>
      <c r="H61" s="8"/>
      <c r="I61" s="2">
        <f>IF(G61+H61=F61,0,1)</f>
        <v>0</v>
      </c>
    </row>
    <row r="62" spans="1:9" s="2" customFormat="1" ht="27.95" customHeight="1" x14ac:dyDescent="0.15">
      <c r="A62" s="16"/>
      <c r="B62" s="8" t="s">
        <v>16</v>
      </c>
      <c r="C62" s="9" t="s">
        <v>72</v>
      </c>
      <c r="D62" s="8">
        <v>3468</v>
      </c>
      <c r="E62" s="8">
        <v>2580</v>
      </c>
      <c r="F62" s="8">
        <f t="shared" si="34"/>
        <v>888</v>
      </c>
      <c r="G62" s="8">
        <v>888</v>
      </c>
      <c r="H62" s="8"/>
    </row>
    <row r="63" spans="1:9" s="3" customFormat="1" ht="27.95" customHeight="1" x14ac:dyDescent="0.15">
      <c r="A63" s="16"/>
      <c r="B63" s="14" t="s">
        <v>9</v>
      </c>
      <c r="C63" s="14"/>
      <c r="D63" s="10">
        <f>SUM(D61:D62)</f>
        <v>23635</v>
      </c>
      <c r="E63" s="10">
        <f t="shared" ref="E63:H63" si="35">SUM(E61:E62)</f>
        <v>14250</v>
      </c>
      <c r="F63" s="10">
        <f t="shared" si="35"/>
        <v>9385</v>
      </c>
      <c r="G63" s="10">
        <f t="shared" si="35"/>
        <v>9385</v>
      </c>
      <c r="H63" s="10">
        <f t="shared" si="35"/>
        <v>0</v>
      </c>
      <c r="I63" s="3">
        <f t="shared" ref="I63:I68" si="36">IF(G63+H63=F63,0,1)</f>
        <v>0</v>
      </c>
    </row>
    <row r="64" spans="1:9" s="2" customFormat="1" ht="27.95" customHeight="1" x14ac:dyDescent="0.15">
      <c r="A64" s="17" t="s">
        <v>73</v>
      </c>
      <c r="B64" s="8" t="s">
        <v>13</v>
      </c>
      <c r="C64" s="9" t="s">
        <v>74</v>
      </c>
      <c r="D64" s="8">
        <v>8998</v>
      </c>
      <c r="E64" s="8">
        <v>5485</v>
      </c>
      <c r="F64" s="8">
        <f t="shared" ref="F64" si="37">D64-E64</f>
        <v>3513</v>
      </c>
      <c r="G64" s="8">
        <v>3513</v>
      </c>
      <c r="H64" s="8"/>
      <c r="I64" s="2">
        <f t="shared" si="36"/>
        <v>0</v>
      </c>
    </row>
    <row r="65" spans="1:9" s="3" customFormat="1" ht="27.95" customHeight="1" x14ac:dyDescent="0.15">
      <c r="A65" s="19"/>
      <c r="B65" s="14" t="s">
        <v>9</v>
      </c>
      <c r="C65" s="14"/>
      <c r="D65" s="10">
        <f>SUM(D64)</f>
        <v>8998</v>
      </c>
      <c r="E65" s="10">
        <f>SUM(E64)</f>
        <v>5485</v>
      </c>
      <c r="F65" s="10">
        <f>SUM(F64)</f>
        <v>3513</v>
      </c>
      <c r="G65" s="10">
        <f>SUM(G64)</f>
        <v>3513</v>
      </c>
      <c r="H65" s="10">
        <f>SUM(H64)</f>
        <v>0</v>
      </c>
      <c r="I65" s="3">
        <f t="shared" si="36"/>
        <v>0</v>
      </c>
    </row>
    <row r="66" spans="1:9" s="2" customFormat="1" ht="27.95" customHeight="1" x14ac:dyDescent="0.15">
      <c r="A66" s="17" t="s">
        <v>75</v>
      </c>
      <c r="B66" s="8" t="s">
        <v>13</v>
      </c>
      <c r="C66" s="9" t="s">
        <v>76</v>
      </c>
      <c r="D66" s="8">
        <v>15967</v>
      </c>
      <c r="E66" s="8">
        <v>15000</v>
      </c>
      <c r="F66" s="8">
        <f t="shared" ref="F66" si="38">D66-E66</f>
        <v>967</v>
      </c>
      <c r="G66" s="8">
        <v>967</v>
      </c>
      <c r="H66" s="8"/>
      <c r="I66" s="2">
        <f t="shared" si="36"/>
        <v>0</v>
      </c>
    </row>
    <row r="67" spans="1:9" s="3" customFormat="1" ht="27.95" customHeight="1" x14ac:dyDescent="0.15">
      <c r="A67" s="19"/>
      <c r="B67" s="14" t="s">
        <v>9</v>
      </c>
      <c r="C67" s="14"/>
      <c r="D67" s="10">
        <f>SUM(D66)</f>
        <v>15967</v>
      </c>
      <c r="E67" s="10">
        <f>SUM(E66)</f>
        <v>15000</v>
      </c>
      <c r="F67" s="10">
        <f>SUM(F66)</f>
        <v>967</v>
      </c>
      <c r="G67" s="10">
        <f>SUM(G66)</f>
        <v>967</v>
      </c>
      <c r="H67" s="10">
        <f>SUM(H66)</f>
        <v>0</v>
      </c>
      <c r="I67" s="3">
        <f t="shared" si="36"/>
        <v>0</v>
      </c>
    </row>
    <row r="68" spans="1:9" s="2" customFormat="1" ht="27.95" customHeight="1" x14ac:dyDescent="0.15">
      <c r="A68" s="16" t="s">
        <v>77</v>
      </c>
      <c r="B68" s="8" t="s">
        <v>13</v>
      </c>
      <c r="C68" s="9" t="s">
        <v>78</v>
      </c>
      <c r="D68" s="8">
        <v>8529</v>
      </c>
      <c r="E68" s="8">
        <v>6435</v>
      </c>
      <c r="F68" s="8">
        <f t="shared" ref="F68:F70" si="39">D68-E68</f>
        <v>2094</v>
      </c>
      <c r="G68" s="8">
        <v>2094</v>
      </c>
      <c r="H68" s="8"/>
      <c r="I68" s="2">
        <f t="shared" si="36"/>
        <v>0</v>
      </c>
    </row>
    <row r="69" spans="1:9" s="2" customFormat="1" ht="27.95" customHeight="1" x14ac:dyDescent="0.15">
      <c r="A69" s="16"/>
      <c r="B69" s="8" t="s">
        <v>13</v>
      </c>
      <c r="C69" s="9" t="s">
        <v>79</v>
      </c>
      <c r="D69" s="8">
        <v>10862</v>
      </c>
      <c r="E69" s="8">
        <v>8315</v>
      </c>
      <c r="F69" s="8">
        <f t="shared" si="39"/>
        <v>2547</v>
      </c>
      <c r="G69" s="8">
        <v>2547</v>
      </c>
      <c r="H69" s="8"/>
    </row>
    <row r="70" spans="1:9" s="2" customFormat="1" ht="27.95" customHeight="1" x14ac:dyDescent="0.15">
      <c r="A70" s="16"/>
      <c r="B70" s="8" t="s">
        <v>16</v>
      </c>
      <c r="C70" s="9" t="s">
        <v>80</v>
      </c>
      <c r="D70" s="8">
        <v>840</v>
      </c>
      <c r="E70" s="8">
        <v>420</v>
      </c>
      <c r="F70" s="8">
        <f t="shared" si="39"/>
        <v>420</v>
      </c>
      <c r="G70" s="8">
        <v>420</v>
      </c>
      <c r="H70" s="8"/>
    </row>
    <row r="71" spans="1:9" s="3" customFormat="1" ht="27.95" customHeight="1" x14ac:dyDescent="0.15">
      <c r="A71" s="16"/>
      <c r="B71" s="14" t="s">
        <v>9</v>
      </c>
      <c r="C71" s="14"/>
      <c r="D71" s="10">
        <f>SUM(D68:D70)</f>
        <v>20231</v>
      </c>
      <c r="E71" s="10">
        <f t="shared" ref="E71:H71" si="40">SUM(E68:E70)</f>
        <v>15170</v>
      </c>
      <c r="F71" s="10">
        <f t="shared" si="40"/>
        <v>5061</v>
      </c>
      <c r="G71" s="10">
        <f t="shared" si="40"/>
        <v>5061</v>
      </c>
      <c r="H71" s="10">
        <f t="shared" si="40"/>
        <v>0</v>
      </c>
      <c r="I71" s="3">
        <f>IF(G71+H71=F71,0,1)</f>
        <v>0</v>
      </c>
    </row>
    <row r="72" spans="1:9" s="2" customFormat="1" ht="27.95" customHeight="1" x14ac:dyDescent="0.15">
      <c r="A72" s="16" t="s">
        <v>81</v>
      </c>
      <c r="B72" s="8" t="s">
        <v>13</v>
      </c>
      <c r="C72" s="9" t="s">
        <v>82</v>
      </c>
      <c r="D72" s="8">
        <v>10530</v>
      </c>
      <c r="E72" s="8">
        <v>6515</v>
      </c>
      <c r="F72" s="8">
        <f t="shared" ref="F72:F73" si="41">D72-E72</f>
        <v>4015</v>
      </c>
      <c r="G72" s="8">
        <v>4015</v>
      </c>
      <c r="H72" s="8"/>
      <c r="I72" s="2">
        <f>IF(G72+H72=F72,0,1)</f>
        <v>0</v>
      </c>
    </row>
    <row r="73" spans="1:9" s="2" customFormat="1" ht="27.95" customHeight="1" x14ac:dyDescent="0.15">
      <c r="A73" s="16"/>
      <c r="B73" s="8" t="s">
        <v>16</v>
      </c>
      <c r="C73" s="9" t="s">
        <v>83</v>
      </c>
      <c r="D73" s="8">
        <v>1200</v>
      </c>
      <c r="E73" s="8">
        <v>600</v>
      </c>
      <c r="F73" s="8">
        <f t="shared" si="41"/>
        <v>600</v>
      </c>
      <c r="G73" s="8">
        <v>600</v>
      </c>
      <c r="H73" s="8"/>
    </row>
    <row r="74" spans="1:9" s="3" customFormat="1" ht="27.95" customHeight="1" x14ac:dyDescent="0.15">
      <c r="A74" s="16"/>
      <c r="B74" s="14" t="s">
        <v>9</v>
      </c>
      <c r="C74" s="14"/>
      <c r="D74" s="10">
        <f>SUM(D72:D73)</f>
        <v>11730</v>
      </c>
      <c r="E74" s="10">
        <f t="shared" ref="E74:H74" si="42">SUM(E72:E73)</f>
        <v>7115</v>
      </c>
      <c r="F74" s="10">
        <f t="shared" si="42"/>
        <v>4615</v>
      </c>
      <c r="G74" s="10">
        <f t="shared" si="42"/>
        <v>4615</v>
      </c>
      <c r="H74" s="10">
        <f t="shared" si="42"/>
        <v>0</v>
      </c>
      <c r="I74" s="3">
        <f>IF(G74+H74=F74,0,1)</f>
        <v>0</v>
      </c>
    </row>
    <row r="75" spans="1:9" s="2" customFormat="1" ht="27.95" customHeight="1" x14ac:dyDescent="0.15">
      <c r="A75" s="16" t="s">
        <v>84</v>
      </c>
      <c r="B75" s="8" t="s">
        <v>16</v>
      </c>
      <c r="C75" s="9" t="s">
        <v>85</v>
      </c>
      <c r="D75" s="8">
        <v>893</v>
      </c>
      <c r="E75" s="8">
        <v>446</v>
      </c>
      <c r="F75" s="8">
        <f t="shared" ref="F75" si="43">D75-E75</f>
        <v>447</v>
      </c>
      <c r="G75" s="8">
        <v>447</v>
      </c>
      <c r="H75" s="8"/>
    </row>
    <row r="76" spans="1:9" s="3" customFormat="1" ht="27.95" customHeight="1" x14ac:dyDescent="0.15">
      <c r="A76" s="16"/>
      <c r="B76" s="14" t="s">
        <v>9</v>
      </c>
      <c r="C76" s="14"/>
      <c r="D76" s="10">
        <f>SUM(D75)</f>
        <v>893</v>
      </c>
      <c r="E76" s="10">
        <f t="shared" ref="E76:H76" si="44">SUM(E75)</f>
        <v>446</v>
      </c>
      <c r="F76" s="10">
        <f t="shared" si="44"/>
        <v>447</v>
      </c>
      <c r="G76" s="10">
        <f t="shared" si="44"/>
        <v>447</v>
      </c>
      <c r="H76" s="10">
        <f t="shared" si="44"/>
        <v>0</v>
      </c>
      <c r="I76" s="3">
        <f>IF(G76+H76=F76,0,1)</f>
        <v>0</v>
      </c>
    </row>
    <row r="77" spans="1:9" s="2" customFormat="1" ht="27.95" customHeight="1" x14ac:dyDescent="0.15">
      <c r="A77" s="16" t="s">
        <v>86</v>
      </c>
      <c r="B77" s="8" t="s">
        <v>16</v>
      </c>
      <c r="C77" s="9" t="s">
        <v>87</v>
      </c>
      <c r="D77" s="8">
        <v>864</v>
      </c>
      <c r="E77" s="8">
        <v>432</v>
      </c>
      <c r="F77" s="8">
        <f t="shared" ref="F77" si="45">D77-E77</f>
        <v>432</v>
      </c>
      <c r="G77" s="8">
        <v>432</v>
      </c>
      <c r="H77" s="8"/>
    </row>
    <row r="78" spans="1:9" s="3" customFormat="1" ht="27.95" customHeight="1" x14ac:dyDescent="0.15">
      <c r="A78" s="16"/>
      <c r="B78" s="14" t="s">
        <v>9</v>
      </c>
      <c r="C78" s="14"/>
      <c r="D78" s="10">
        <f>SUM(D77)</f>
        <v>864</v>
      </c>
      <c r="E78" s="10">
        <f t="shared" ref="E78" si="46">SUM(E77)</f>
        <v>432</v>
      </c>
      <c r="F78" s="10">
        <f t="shared" ref="F78" si="47">SUM(F77)</f>
        <v>432</v>
      </c>
      <c r="G78" s="10">
        <f t="shared" ref="G78" si="48">SUM(G77)</f>
        <v>432</v>
      </c>
      <c r="H78" s="10">
        <f t="shared" ref="H78" si="49">SUM(H77)</f>
        <v>0</v>
      </c>
      <c r="I78" s="3">
        <f>IF(G78+H78=F78,0,1)</f>
        <v>0</v>
      </c>
    </row>
    <row r="79" spans="1:9" s="2" customFormat="1" ht="27.95" customHeight="1" x14ac:dyDescent="0.15">
      <c r="A79" s="16" t="s">
        <v>88</v>
      </c>
      <c r="B79" s="8" t="s">
        <v>13</v>
      </c>
      <c r="C79" s="9" t="s">
        <v>89</v>
      </c>
      <c r="D79" s="8">
        <v>20242</v>
      </c>
      <c r="E79" s="8">
        <v>10240</v>
      </c>
      <c r="F79" s="8">
        <f t="shared" ref="F79:F80" si="50">D79-E79</f>
        <v>10002</v>
      </c>
      <c r="G79" s="8">
        <v>10002</v>
      </c>
      <c r="H79" s="8"/>
      <c r="I79" s="2">
        <f>IF(G79+H79=F79,0,1)</f>
        <v>0</v>
      </c>
    </row>
    <row r="80" spans="1:9" s="2" customFormat="1" ht="27.95" customHeight="1" x14ac:dyDescent="0.15">
      <c r="A80" s="16"/>
      <c r="B80" s="8" t="s">
        <v>16</v>
      </c>
      <c r="C80" s="9" t="s">
        <v>90</v>
      </c>
      <c r="D80" s="8">
        <v>720</v>
      </c>
      <c r="E80" s="8">
        <v>360</v>
      </c>
      <c r="F80" s="8">
        <f t="shared" si="50"/>
        <v>360</v>
      </c>
      <c r="G80" s="8">
        <v>360</v>
      </c>
      <c r="H80" s="8"/>
    </row>
    <row r="81" spans="1:9" s="3" customFormat="1" ht="27.95" customHeight="1" x14ac:dyDescent="0.15">
      <c r="A81" s="16"/>
      <c r="B81" s="14" t="s">
        <v>9</v>
      </c>
      <c r="C81" s="14"/>
      <c r="D81" s="10">
        <f>SUM(D79:D80)</f>
        <v>20962</v>
      </c>
      <c r="E81" s="10">
        <f t="shared" ref="E81:H81" si="51">SUM(E79:E80)</f>
        <v>10600</v>
      </c>
      <c r="F81" s="10">
        <f t="shared" si="51"/>
        <v>10362</v>
      </c>
      <c r="G81" s="10">
        <f t="shared" si="51"/>
        <v>10362</v>
      </c>
      <c r="H81" s="10">
        <f t="shared" si="51"/>
        <v>0</v>
      </c>
      <c r="I81" s="3">
        <f>IF(G81+H81=F81,0,1)</f>
        <v>0</v>
      </c>
    </row>
    <row r="82" spans="1:9" s="2" customFormat="1" ht="27.95" customHeight="1" x14ac:dyDescent="0.15">
      <c r="A82" s="16" t="s">
        <v>91</v>
      </c>
      <c r="B82" s="8" t="s">
        <v>21</v>
      </c>
      <c r="C82" s="9" t="s">
        <v>92</v>
      </c>
      <c r="D82" s="8">
        <v>15000</v>
      </c>
      <c r="E82" s="8">
        <v>7500</v>
      </c>
      <c r="F82" s="8">
        <f t="shared" ref="F82:F83" si="52">D82-E82</f>
        <v>7500</v>
      </c>
      <c r="G82" s="8">
        <v>7500</v>
      </c>
      <c r="H82" s="8"/>
      <c r="I82" s="2">
        <f>IF(G82+H82=F82,0,1)</f>
        <v>0</v>
      </c>
    </row>
    <row r="83" spans="1:9" s="2" customFormat="1" ht="27.95" customHeight="1" x14ac:dyDescent="0.15">
      <c r="A83" s="16"/>
      <c r="B83" s="8" t="s">
        <v>13</v>
      </c>
      <c r="C83" s="9" t="s">
        <v>93</v>
      </c>
      <c r="D83" s="8">
        <v>10562</v>
      </c>
      <c r="E83" s="8">
        <v>5980</v>
      </c>
      <c r="F83" s="8">
        <f t="shared" si="52"/>
        <v>4582</v>
      </c>
      <c r="G83" s="8">
        <v>4582</v>
      </c>
      <c r="H83" s="8"/>
    </row>
    <row r="84" spans="1:9" s="3" customFormat="1" ht="27.95" customHeight="1" x14ac:dyDescent="0.15">
      <c r="A84" s="16"/>
      <c r="B84" s="14" t="s">
        <v>9</v>
      </c>
      <c r="C84" s="14"/>
      <c r="D84" s="10">
        <f>SUM(D82:D83)</f>
        <v>25562</v>
      </c>
      <c r="E84" s="10">
        <f>SUM(E82:E83)</f>
        <v>13480</v>
      </c>
      <c r="F84" s="10">
        <f t="shared" ref="F84:H84" si="53">SUM(F82:F83)</f>
        <v>12082</v>
      </c>
      <c r="G84" s="10">
        <f t="shared" si="53"/>
        <v>12082</v>
      </c>
      <c r="H84" s="10">
        <f t="shared" si="53"/>
        <v>0</v>
      </c>
      <c r="I84" s="3">
        <f t="shared" ref="I84:I90" si="54">IF(G84+H84=F84,0,1)</f>
        <v>0</v>
      </c>
    </row>
    <row r="85" spans="1:9" s="2" customFormat="1" ht="27.95" customHeight="1" x14ac:dyDescent="0.15">
      <c r="A85" s="16" t="s">
        <v>94</v>
      </c>
      <c r="B85" s="8" t="s">
        <v>13</v>
      </c>
      <c r="C85" s="9" t="s">
        <v>95</v>
      </c>
      <c r="D85" s="8">
        <v>12826</v>
      </c>
      <c r="E85" s="8">
        <v>8375</v>
      </c>
      <c r="F85" s="8">
        <f t="shared" ref="F85" si="55">D85-E85</f>
        <v>4451</v>
      </c>
      <c r="G85" s="8">
        <v>4451</v>
      </c>
      <c r="H85" s="8"/>
      <c r="I85" s="2">
        <f t="shared" si="54"/>
        <v>0</v>
      </c>
    </row>
    <row r="86" spans="1:9" s="3" customFormat="1" ht="27.95" customHeight="1" x14ac:dyDescent="0.15">
      <c r="A86" s="16"/>
      <c r="B86" s="14" t="s">
        <v>9</v>
      </c>
      <c r="C86" s="14"/>
      <c r="D86" s="10">
        <f>SUM(D85)</f>
        <v>12826</v>
      </c>
      <c r="E86" s="10">
        <f t="shared" ref="E86:H86" si="56">SUM(E85)</f>
        <v>8375</v>
      </c>
      <c r="F86" s="10">
        <f t="shared" si="56"/>
        <v>4451</v>
      </c>
      <c r="G86" s="10">
        <f t="shared" si="56"/>
        <v>4451</v>
      </c>
      <c r="H86" s="10">
        <f t="shared" si="56"/>
        <v>0</v>
      </c>
      <c r="I86" s="3">
        <f t="shared" si="54"/>
        <v>0</v>
      </c>
    </row>
    <row r="87" spans="1:9" s="2" customFormat="1" ht="27.95" customHeight="1" x14ac:dyDescent="0.15">
      <c r="A87" s="16" t="s">
        <v>96</v>
      </c>
      <c r="B87" s="8" t="s">
        <v>16</v>
      </c>
      <c r="C87" s="9" t="s">
        <v>97</v>
      </c>
      <c r="D87" s="8">
        <v>535</v>
      </c>
      <c r="E87" s="8">
        <v>420</v>
      </c>
      <c r="F87" s="8">
        <f t="shared" ref="F87" si="57">D87-E87</f>
        <v>115</v>
      </c>
      <c r="G87" s="8">
        <v>115</v>
      </c>
      <c r="H87" s="8"/>
      <c r="I87" s="2">
        <f t="shared" si="54"/>
        <v>0</v>
      </c>
    </row>
    <row r="88" spans="1:9" s="3" customFormat="1" ht="27.95" customHeight="1" x14ac:dyDescent="0.15">
      <c r="A88" s="16"/>
      <c r="B88" s="14" t="s">
        <v>9</v>
      </c>
      <c r="C88" s="14"/>
      <c r="D88" s="10">
        <f>SUM(D87)</f>
        <v>535</v>
      </c>
      <c r="E88" s="10">
        <f t="shared" ref="E88:H88" si="58">SUM(E87)</f>
        <v>420</v>
      </c>
      <c r="F88" s="10">
        <f t="shared" si="58"/>
        <v>115</v>
      </c>
      <c r="G88" s="10">
        <f t="shared" si="58"/>
        <v>115</v>
      </c>
      <c r="H88" s="10">
        <f t="shared" si="58"/>
        <v>0</v>
      </c>
      <c r="I88" s="3">
        <f t="shared" si="54"/>
        <v>0</v>
      </c>
    </row>
    <row r="89" spans="1:9" s="2" customFormat="1" ht="27.95" customHeight="1" x14ac:dyDescent="0.15">
      <c r="A89" s="16" t="s">
        <v>98</v>
      </c>
      <c r="B89" s="8" t="s">
        <v>13</v>
      </c>
      <c r="C89" s="9" t="s">
        <v>99</v>
      </c>
      <c r="D89" s="8">
        <v>13631</v>
      </c>
      <c r="E89" s="8">
        <v>9035</v>
      </c>
      <c r="F89" s="8">
        <f t="shared" ref="F89" si="59">D89-E89</f>
        <v>4596</v>
      </c>
      <c r="G89" s="8">
        <v>4596</v>
      </c>
      <c r="H89" s="8"/>
      <c r="I89" s="2">
        <f t="shared" si="54"/>
        <v>0</v>
      </c>
    </row>
    <row r="90" spans="1:9" s="3" customFormat="1" ht="27.95" customHeight="1" x14ac:dyDescent="0.15">
      <c r="A90" s="16"/>
      <c r="B90" s="14" t="s">
        <v>9</v>
      </c>
      <c r="C90" s="14"/>
      <c r="D90" s="10">
        <f>SUM(D89)</f>
        <v>13631</v>
      </c>
      <c r="E90" s="10">
        <f t="shared" ref="E90:H90" si="60">SUM(E89)</f>
        <v>9035</v>
      </c>
      <c r="F90" s="10">
        <f t="shared" si="60"/>
        <v>4596</v>
      </c>
      <c r="G90" s="10">
        <f t="shared" si="60"/>
        <v>4596</v>
      </c>
      <c r="H90" s="10">
        <f t="shared" si="60"/>
        <v>0</v>
      </c>
      <c r="I90" s="3">
        <f t="shared" si="54"/>
        <v>0</v>
      </c>
    </row>
    <row r="91" spans="1:9" s="3" customFormat="1" ht="27.95" customHeight="1" x14ac:dyDescent="0.15">
      <c r="A91" s="15" t="s">
        <v>100</v>
      </c>
      <c r="B91" s="15"/>
      <c r="C91" s="15"/>
      <c r="D91" s="11">
        <f>SUM(D7,D9,D11,D17,D19,D24,D28,D30,D34,D38,D40,D43,D46,D49,D52,D56,D60,D63,D65,D67,D71,D74,D76,D78,D81,D84,D86,D88,D90)</f>
        <v>414755</v>
      </c>
      <c r="E91" s="11">
        <f>SUM(E7,E9,E11,E17,E19,E24,E28,E30,E34,E38,E40,E43,E46,E49,E52,E56,E60,E63,E65,E67,E71,E74,E76,E78,E81,E84,E86,E88,E90)</f>
        <v>260839</v>
      </c>
      <c r="F91" s="11">
        <f t="shared" ref="F91:H91" si="61">SUM(F7,F9,F11,F17,F19,F24,F28,F30,F34,F38,F40,F43,F46,F49,F52,F56,F60,F63,F65,F67,F71,F74,F76,F78,F81,F84,F86,F88,F90)</f>
        <v>153916</v>
      </c>
      <c r="G91" s="11">
        <f t="shared" si="61"/>
        <v>155116</v>
      </c>
      <c r="H91" s="11">
        <f t="shared" si="61"/>
        <v>-1200</v>
      </c>
    </row>
  </sheetData>
  <autoFilter ref="A5:I91"/>
  <mergeCells count="67">
    <mergeCell ref="A87:A88"/>
    <mergeCell ref="A89:A90"/>
    <mergeCell ref="B4:B5"/>
    <mergeCell ref="C4:C5"/>
    <mergeCell ref="D4:D5"/>
    <mergeCell ref="A75:A76"/>
    <mergeCell ref="A77:A78"/>
    <mergeCell ref="A79:A81"/>
    <mergeCell ref="A82:A84"/>
    <mergeCell ref="A85:A86"/>
    <mergeCell ref="A61:A63"/>
    <mergeCell ref="A64:A65"/>
    <mergeCell ref="A66:A67"/>
    <mergeCell ref="A68:A71"/>
    <mergeCell ref="A72:A74"/>
    <mergeCell ref="A44:A46"/>
    <mergeCell ref="A47:A49"/>
    <mergeCell ref="A50:A52"/>
    <mergeCell ref="A53:A56"/>
    <mergeCell ref="A57:A60"/>
    <mergeCell ref="B88:C88"/>
    <mergeCell ref="B90:C90"/>
    <mergeCell ref="A91:C91"/>
    <mergeCell ref="A4:A5"/>
    <mergeCell ref="A6:A7"/>
    <mergeCell ref="A8:A9"/>
    <mergeCell ref="A10:A11"/>
    <mergeCell ref="A12:A17"/>
    <mergeCell ref="A18:A19"/>
    <mergeCell ref="A20:A24"/>
    <mergeCell ref="A25:A28"/>
    <mergeCell ref="A29:A30"/>
    <mergeCell ref="A31:A34"/>
    <mergeCell ref="A35:A38"/>
    <mergeCell ref="A39:A40"/>
    <mergeCell ref="A41:A43"/>
    <mergeCell ref="B76:C76"/>
    <mergeCell ref="B78:C78"/>
    <mergeCell ref="B81:C81"/>
    <mergeCell ref="B84:C84"/>
    <mergeCell ref="B86:C86"/>
    <mergeCell ref="B63:C63"/>
    <mergeCell ref="B65:C65"/>
    <mergeCell ref="B67:C67"/>
    <mergeCell ref="B71:C71"/>
    <mergeCell ref="B74:C74"/>
    <mergeCell ref="B46:C46"/>
    <mergeCell ref="B49:C49"/>
    <mergeCell ref="B52:C52"/>
    <mergeCell ref="B56:C56"/>
    <mergeCell ref="B60:C60"/>
    <mergeCell ref="B30:C30"/>
    <mergeCell ref="B34:C34"/>
    <mergeCell ref="B38:C38"/>
    <mergeCell ref="B40:C40"/>
    <mergeCell ref="B43:C43"/>
    <mergeCell ref="B11:C11"/>
    <mergeCell ref="B17:C17"/>
    <mergeCell ref="B19:C19"/>
    <mergeCell ref="B24:C24"/>
    <mergeCell ref="B28:C28"/>
    <mergeCell ref="A2:H2"/>
    <mergeCell ref="G3:H3"/>
    <mergeCell ref="F4:H4"/>
    <mergeCell ref="B7:C7"/>
    <mergeCell ref="B9:C9"/>
    <mergeCell ref="E4:E5"/>
  </mergeCells>
  <phoneticPr fontId="6" type="noConversion"/>
  <printOptions horizontalCentered="1"/>
  <pageMargins left="0.31458333333333299" right="0.31458333333333299" top="0.62986111111111098" bottom="0.62986111111111098" header="0.31458333333333299" footer="0.27500000000000002"/>
  <pageSetup paperSize="9" fitToHeight="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发文附件</vt:lpstr>
      <vt:lpstr>发文附件!Print_Area</vt:lpstr>
      <vt:lpstr>发文附件!Print_Titles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</dc:creator>
  <cp:lastModifiedBy>张宏洋</cp:lastModifiedBy>
  <cp:lastPrinted>2020-10-19T07:27:00Z</cp:lastPrinted>
  <dcterms:created xsi:type="dcterms:W3CDTF">2006-09-13T11:21:00Z</dcterms:created>
  <dcterms:modified xsi:type="dcterms:W3CDTF">2020-11-12T01:30:17Z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