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05"/>
  </bookViews>
  <sheets>
    <sheet name="Sheet1" sheetId="1" r:id="rId1"/>
    <sheet name="Sheet2" sheetId="3" r:id="rId2"/>
  </sheets>
  <definedNames>
    <definedName name="_xlnm._FilterDatabase" localSheetId="0" hidden="1">Sheet1!$A$5:$K$51</definedName>
    <definedName name="_xlnm.Print_Area" localSheetId="0">Sheet1!$A:$H</definedName>
    <definedName name="_xlnm.Print_Titles" localSheetId="0">Sheet1!$4:$5</definedName>
  </definedNames>
  <calcPr calcId="144525"/>
</workbook>
</file>

<file path=xl/calcChain.xml><?xml version="1.0" encoding="utf-8"?>
<calcChain xmlns="http://schemas.openxmlformats.org/spreadsheetml/2006/main">
  <c r="H51" i="1" l="1"/>
  <c r="G51" i="1"/>
  <c r="F51" i="1"/>
  <c r="E51" i="1"/>
  <c r="D51" i="1"/>
  <c r="H50" i="1"/>
  <c r="G50" i="1"/>
  <c r="F50" i="1"/>
  <c r="E50" i="1"/>
  <c r="D50" i="1"/>
  <c r="K49" i="1"/>
  <c r="F49" i="1"/>
  <c r="K48" i="1"/>
  <c r="F48" i="1"/>
  <c r="K47" i="1"/>
  <c r="H47" i="1"/>
  <c r="G47" i="1"/>
  <c r="F47" i="1"/>
  <c r="E47" i="1"/>
  <c r="D47" i="1"/>
  <c r="K46" i="1"/>
  <c r="F46" i="1"/>
  <c r="K45" i="1"/>
  <c r="H45" i="1"/>
  <c r="G45" i="1"/>
  <c r="F45" i="1"/>
  <c r="E45" i="1"/>
  <c r="D45" i="1"/>
  <c r="K44" i="1"/>
  <c r="F44" i="1"/>
  <c r="K43" i="1"/>
  <c r="H43" i="1"/>
  <c r="G43" i="1"/>
  <c r="F43" i="1"/>
  <c r="E43" i="1"/>
  <c r="D43" i="1"/>
  <c r="K42" i="1"/>
  <c r="F42" i="1"/>
  <c r="K41" i="1"/>
  <c r="H41" i="1"/>
  <c r="G41" i="1"/>
  <c r="F41" i="1"/>
  <c r="E41" i="1"/>
  <c r="D41" i="1"/>
  <c r="K40" i="1"/>
  <c r="F40" i="1"/>
  <c r="K39" i="1"/>
  <c r="H39" i="1"/>
  <c r="G39" i="1"/>
  <c r="F39" i="1"/>
  <c r="E39" i="1"/>
  <c r="D39" i="1"/>
  <c r="K38" i="1"/>
  <c r="F38" i="1"/>
  <c r="K37" i="1"/>
  <c r="H37" i="1"/>
  <c r="G37" i="1"/>
  <c r="F37" i="1"/>
  <c r="E37" i="1"/>
  <c r="D37" i="1"/>
  <c r="F36" i="1"/>
  <c r="K35" i="1"/>
  <c r="F35" i="1"/>
  <c r="K34" i="1"/>
  <c r="H34" i="1"/>
  <c r="G34" i="1"/>
  <c r="F34" i="1"/>
  <c r="E34" i="1"/>
  <c r="D34" i="1"/>
  <c r="F33" i="1"/>
  <c r="K32" i="1"/>
  <c r="F32" i="1"/>
  <c r="K31" i="1"/>
  <c r="H31" i="1"/>
  <c r="G31" i="1"/>
  <c r="F31" i="1"/>
  <c r="E31" i="1"/>
  <c r="D31" i="1"/>
  <c r="K30" i="1"/>
  <c r="F30" i="1"/>
  <c r="K29" i="1"/>
  <c r="H29" i="1"/>
  <c r="G29" i="1"/>
  <c r="F29" i="1"/>
  <c r="E29" i="1"/>
  <c r="D29" i="1"/>
  <c r="K28" i="1"/>
  <c r="F28" i="1"/>
  <c r="K27" i="1"/>
  <c r="F27" i="1"/>
  <c r="K26" i="1"/>
  <c r="H26" i="1"/>
  <c r="G26" i="1"/>
  <c r="F26" i="1"/>
  <c r="E26" i="1"/>
  <c r="D26" i="1"/>
  <c r="K25" i="1"/>
  <c r="F25" i="1"/>
  <c r="K24" i="1"/>
  <c r="H24" i="1"/>
  <c r="G24" i="1"/>
  <c r="F24" i="1"/>
  <c r="E24" i="1"/>
  <c r="D24" i="1"/>
  <c r="F23" i="1"/>
  <c r="K22" i="1"/>
  <c r="F22" i="1"/>
  <c r="K21" i="1"/>
  <c r="H21" i="1"/>
  <c r="G21" i="1"/>
  <c r="F21" i="1"/>
  <c r="E21" i="1"/>
  <c r="D21" i="1"/>
  <c r="F20" i="1"/>
  <c r="K19" i="1"/>
  <c r="F19" i="1"/>
  <c r="K18" i="1"/>
  <c r="H18" i="1"/>
  <c r="G18" i="1"/>
  <c r="F18" i="1"/>
  <c r="E18" i="1"/>
  <c r="D18" i="1"/>
  <c r="F17" i="1"/>
  <c r="K16" i="1"/>
  <c r="F16" i="1"/>
  <c r="K15" i="1"/>
  <c r="H15" i="1"/>
  <c r="G15" i="1"/>
  <c r="F15" i="1"/>
  <c r="E15" i="1"/>
  <c r="D15" i="1"/>
  <c r="F14" i="1"/>
  <c r="K13" i="1"/>
  <c r="F13" i="1"/>
  <c r="K12" i="1"/>
  <c r="H12" i="1"/>
  <c r="G12" i="1"/>
  <c r="F12" i="1"/>
  <c r="E12" i="1"/>
  <c r="D12" i="1"/>
  <c r="F11" i="1"/>
  <c r="K10" i="1"/>
  <c r="F10" i="1"/>
  <c r="K9" i="1"/>
  <c r="H9" i="1"/>
  <c r="G9" i="1"/>
  <c r="F9" i="1"/>
  <c r="E9" i="1"/>
  <c r="D9" i="1"/>
  <c r="K8" i="1"/>
  <c r="F8" i="1"/>
  <c r="K7" i="1"/>
  <c r="H7" i="1"/>
  <c r="G7" i="1"/>
  <c r="F7" i="1"/>
  <c r="E7" i="1"/>
  <c r="D7" i="1"/>
  <c r="K6" i="1"/>
  <c r="F6" i="1"/>
</calcChain>
</file>

<file path=xl/sharedStrings.xml><?xml version="1.0" encoding="utf-8"?>
<sst xmlns="http://schemas.openxmlformats.org/spreadsheetml/2006/main" count="103" uniqueCount="61">
  <si>
    <t>附件：</t>
  </si>
  <si>
    <t>循环经济试点示范项目验收清算补助资金表</t>
  </si>
  <si>
    <t>单位：万元</t>
  </si>
  <si>
    <t>省份</t>
  </si>
  <si>
    <t>项目类别</t>
  </si>
  <si>
    <t>项目名称</t>
  </si>
  <si>
    <t>核定补助资金</t>
  </si>
  <si>
    <t>已拨付补助资金</t>
  </si>
  <si>
    <t>清算资金</t>
  </si>
  <si>
    <t>小计</t>
  </si>
  <si>
    <t>应拨付剩余资金</t>
  </si>
  <si>
    <t>应扣回已拨资金</t>
  </si>
  <si>
    <t>河北省</t>
  </si>
  <si>
    <t>园区循环化改造</t>
  </si>
  <si>
    <t>曹妃甸工业区</t>
  </si>
  <si>
    <t>吉林省</t>
  </si>
  <si>
    <t>城市矿产</t>
  </si>
  <si>
    <t>吉林高新循环经济产业园区</t>
  </si>
  <si>
    <t>黑龙江省</t>
  </si>
  <si>
    <t>黑龙江省东部再生资源回收利用产业园区</t>
  </si>
  <si>
    <t>宾西经济技术开发区</t>
  </si>
  <si>
    <t>浙江省</t>
  </si>
  <si>
    <t>台州金属资源再生产业基地</t>
  </si>
  <si>
    <t>衢州高新技术产业园区</t>
  </si>
  <si>
    <t>江西省</t>
  </si>
  <si>
    <t>鹰潭（贵溪）铜产业循环经济基地</t>
  </si>
  <si>
    <t>江西鹰潭高新技术产业园区</t>
  </si>
  <si>
    <t>山东省</t>
  </si>
  <si>
    <t>餐厨试点城市</t>
  </si>
  <si>
    <t>临沂</t>
  </si>
  <si>
    <t>临沂市经济技术开发区</t>
  </si>
  <si>
    <t>青岛市</t>
  </si>
  <si>
    <t>青岛经济技术开发区</t>
  </si>
  <si>
    <t>胶南经济开发区</t>
  </si>
  <si>
    <t>河南省</t>
  </si>
  <si>
    <t>濮阳经济技术开发区</t>
  </si>
  <si>
    <t>湖北省</t>
  </si>
  <si>
    <t>宜昌市</t>
  </si>
  <si>
    <t>武汉市青山工业区</t>
  </si>
  <si>
    <t>湖南省</t>
  </si>
  <si>
    <t>湖南岳阳绿色化工产业园</t>
  </si>
  <si>
    <t>广东省</t>
  </si>
  <si>
    <t>佛山市</t>
  </si>
  <si>
    <t>广州市</t>
  </si>
  <si>
    <t>广西省</t>
  </si>
  <si>
    <t>梧州市</t>
  </si>
  <si>
    <t>广西鹿寨经济开发区</t>
  </si>
  <si>
    <t>四川省</t>
  </si>
  <si>
    <t>四川保和富山再生资源产业园</t>
  </si>
  <si>
    <t>贵州省</t>
  </si>
  <si>
    <t>铜仁市</t>
  </si>
  <si>
    <t>山西省</t>
  </si>
  <si>
    <t>太原不锈钢产业园区</t>
  </si>
  <si>
    <t>宁夏自治区</t>
  </si>
  <si>
    <t>宁夏平罗工业园区</t>
  </si>
  <si>
    <t>云南省</t>
  </si>
  <si>
    <t>丽江市</t>
  </si>
  <si>
    <t>新疆自治区</t>
  </si>
  <si>
    <t>库尔勒市</t>
  </si>
  <si>
    <t>库车经济技术开发区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</si>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</sst>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Zeros="0" tabSelected="1" workbookViewId="0">
      <pane xSplit="3" ySplit="5" topLeftCell="D6" activePane="bottomRight" state="frozen"/>
      <selection pane="topRight"/>
      <selection pane="bottomLeft"/>
      <selection pane="bottomRight" activeCell="K10" sqref="K10"/>
    </sheetView>
  </sheetViews>
  <sheetFormatPr defaultColWidth="9" defaultRowHeight="13.5"/>
  <cols>
    <col min="1" max="1" width="8.875" customWidth="1"/>
    <col min="2" max="2" width="14.25" customWidth="1"/>
    <col min="3" max="3" width="21.75" style="3" customWidth="1"/>
    <col min="4" max="8" width="9.75" customWidth="1"/>
  </cols>
  <sheetData>
    <row r="1" spans="1:11" ht="20.25" customHeight="1">
      <c r="A1" s="4" t="s">
        <v>0</v>
      </c>
    </row>
    <row r="2" spans="1:11" ht="4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11" ht="17.25" customHeight="1">
      <c r="G3" s="17" t="s">
        <v>2</v>
      </c>
      <c r="H3" s="17"/>
    </row>
    <row r="4" spans="1:11" s="1" customFormat="1" ht="32.1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/>
      <c r="H4" s="18"/>
    </row>
    <row r="5" spans="1:11" s="1" customFormat="1" ht="32.1" customHeight="1">
      <c r="A5" s="18"/>
      <c r="B5" s="18"/>
      <c r="C5" s="18"/>
      <c r="D5" s="18"/>
      <c r="E5" s="18"/>
      <c r="F5" s="6" t="s">
        <v>9</v>
      </c>
      <c r="G5" s="5" t="s">
        <v>10</v>
      </c>
      <c r="H5" s="5" t="s">
        <v>11</v>
      </c>
    </row>
    <row r="6" spans="1:11" s="2" customFormat="1" ht="29.1" customHeight="1">
      <c r="A6" s="22" t="s">
        <v>12</v>
      </c>
      <c r="B6" s="7" t="s">
        <v>13</v>
      </c>
      <c r="C6" s="8" t="s">
        <v>14</v>
      </c>
      <c r="D6" s="7">
        <v>10278</v>
      </c>
      <c r="E6" s="7">
        <v>7325</v>
      </c>
      <c r="F6" s="7">
        <f t="shared" ref="F6" si="0">D6-E6</f>
        <v>2953</v>
      </c>
      <c r="G6" s="7">
        <v>2953</v>
      </c>
      <c r="H6" s="7"/>
      <c r="K6" s="2">
        <f t="shared" ref="K6:K40" si="1">IF(G6+H6=F6,0,1)</f>
        <v>0</v>
      </c>
    </row>
    <row r="7" spans="1:11" s="2" customFormat="1" ht="29.1" customHeight="1">
      <c r="A7" s="22"/>
      <c r="B7" s="18" t="s">
        <v>9</v>
      </c>
      <c r="C7" s="18"/>
      <c r="D7" s="9">
        <f>SUM(D6:D6)</f>
        <v>10278</v>
      </c>
      <c r="E7" s="9">
        <f>SUM(E6:E6)</f>
        <v>7325</v>
      </c>
      <c r="F7" s="9">
        <f>SUM(F6:F6)</f>
        <v>2953</v>
      </c>
      <c r="G7" s="9">
        <f>SUM(G6:G6)</f>
        <v>2953</v>
      </c>
      <c r="H7" s="9">
        <f>SUM(H6:H6)</f>
        <v>0</v>
      </c>
      <c r="K7" s="2">
        <f t="shared" si="1"/>
        <v>0</v>
      </c>
    </row>
    <row r="8" spans="1:11" s="2" customFormat="1" ht="29.1" customHeight="1">
      <c r="A8" s="22" t="s">
        <v>15</v>
      </c>
      <c r="B8" s="7" t="s">
        <v>16</v>
      </c>
      <c r="C8" s="10" t="s">
        <v>17</v>
      </c>
      <c r="D8" s="7"/>
      <c r="E8" s="7">
        <v>5000</v>
      </c>
      <c r="F8" s="7">
        <f t="shared" ref="F8:F40" si="2">D8-E8</f>
        <v>-5000</v>
      </c>
      <c r="G8" s="7"/>
      <c r="H8" s="7">
        <v>-5000</v>
      </c>
      <c r="K8" s="2">
        <f t="shared" si="1"/>
        <v>0</v>
      </c>
    </row>
    <row r="9" spans="1:11" s="2" customFormat="1" ht="29.1" customHeight="1">
      <c r="A9" s="22"/>
      <c r="B9" s="18" t="s">
        <v>9</v>
      </c>
      <c r="C9" s="18"/>
      <c r="D9" s="9">
        <f>SUM(D8)</f>
        <v>0</v>
      </c>
      <c r="E9" s="9">
        <f t="shared" ref="E9" si="3">SUM(E8)</f>
        <v>5000</v>
      </c>
      <c r="F9" s="9">
        <f t="shared" ref="F9" si="4">SUM(F8)</f>
        <v>-5000</v>
      </c>
      <c r="G9" s="9">
        <f t="shared" ref="G9" si="5">SUM(G8)</f>
        <v>0</v>
      </c>
      <c r="H9" s="9">
        <f t="shared" ref="H9" si="6">SUM(H8)</f>
        <v>-5000</v>
      </c>
      <c r="K9" s="2">
        <f t="shared" si="1"/>
        <v>0</v>
      </c>
    </row>
    <row r="10" spans="1:11" s="2" customFormat="1" ht="29.1" customHeight="1">
      <c r="A10" s="22" t="s">
        <v>18</v>
      </c>
      <c r="B10" s="7" t="s">
        <v>16</v>
      </c>
      <c r="C10" s="10" t="s">
        <v>19</v>
      </c>
      <c r="D10" s="7">
        <v>13500</v>
      </c>
      <c r="E10" s="7">
        <v>7500</v>
      </c>
      <c r="F10" s="7">
        <f t="shared" si="2"/>
        <v>6000</v>
      </c>
      <c r="G10" s="7">
        <v>6000</v>
      </c>
      <c r="H10" s="7"/>
      <c r="K10" s="2">
        <f t="shared" si="1"/>
        <v>0</v>
      </c>
    </row>
    <row r="11" spans="1:11" s="2" customFormat="1" ht="29.1" customHeight="1">
      <c r="A11" s="22"/>
      <c r="B11" s="7" t="s">
        <v>13</v>
      </c>
      <c r="C11" s="10" t="s">
        <v>20</v>
      </c>
      <c r="D11" s="7">
        <v>8040</v>
      </c>
      <c r="E11" s="7">
        <v>6435</v>
      </c>
      <c r="F11" s="7">
        <f t="shared" si="2"/>
        <v>1605</v>
      </c>
      <c r="G11" s="7">
        <v>1605</v>
      </c>
      <c r="H11" s="7"/>
    </row>
    <row r="12" spans="1:11" s="2" customFormat="1" ht="29.1" customHeight="1">
      <c r="A12" s="22"/>
      <c r="B12" s="18" t="s">
        <v>9</v>
      </c>
      <c r="C12" s="18"/>
      <c r="D12" s="9">
        <f>SUM(D10:D11)</f>
        <v>21540</v>
      </c>
      <c r="E12" s="9">
        <f t="shared" ref="E12:H12" si="7">SUM(E10:E11)</f>
        <v>13935</v>
      </c>
      <c r="F12" s="9">
        <f t="shared" si="7"/>
        <v>7605</v>
      </c>
      <c r="G12" s="9">
        <f t="shared" si="7"/>
        <v>7605</v>
      </c>
      <c r="H12" s="9">
        <f t="shared" si="7"/>
        <v>0</v>
      </c>
      <c r="K12" s="2">
        <f t="shared" si="1"/>
        <v>0</v>
      </c>
    </row>
    <row r="13" spans="1:11" s="2" customFormat="1" ht="29.1" customHeight="1">
      <c r="A13" s="22" t="s">
        <v>21</v>
      </c>
      <c r="B13" s="7" t="s">
        <v>16</v>
      </c>
      <c r="C13" s="10" t="s">
        <v>22</v>
      </c>
      <c r="D13" s="7">
        <v>14250</v>
      </c>
      <c r="E13" s="7">
        <v>7500</v>
      </c>
      <c r="F13" s="7">
        <f t="shared" si="2"/>
        <v>6750</v>
      </c>
      <c r="G13" s="7">
        <v>6750</v>
      </c>
      <c r="H13" s="7"/>
      <c r="K13" s="2">
        <f t="shared" si="1"/>
        <v>0</v>
      </c>
    </row>
    <row r="14" spans="1:11" s="2" customFormat="1" ht="29.1" customHeight="1">
      <c r="A14" s="22"/>
      <c r="B14" s="7" t="s">
        <v>13</v>
      </c>
      <c r="C14" s="10" t="s">
        <v>23</v>
      </c>
      <c r="D14" s="7">
        <v>21350</v>
      </c>
      <c r="E14" s="7">
        <v>10675</v>
      </c>
      <c r="F14" s="7">
        <f t="shared" si="2"/>
        <v>10675</v>
      </c>
      <c r="G14" s="7">
        <v>10675</v>
      </c>
      <c r="H14" s="7"/>
    </row>
    <row r="15" spans="1:11" s="2" customFormat="1" ht="29.1" customHeight="1">
      <c r="A15" s="22"/>
      <c r="B15" s="18" t="s">
        <v>9</v>
      </c>
      <c r="C15" s="18"/>
      <c r="D15" s="9">
        <f>SUM(D13:D14)</f>
        <v>35600</v>
      </c>
      <c r="E15" s="9">
        <f t="shared" ref="E15:H15" si="8">SUM(E13:E14)</f>
        <v>18175</v>
      </c>
      <c r="F15" s="9">
        <f t="shared" si="8"/>
        <v>17425</v>
      </c>
      <c r="G15" s="9">
        <f t="shared" si="8"/>
        <v>17425</v>
      </c>
      <c r="H15" s="9">
        <f t="shared" si="8"/>
        <v>0</v>
      </c>
      <c r="K15" s="2">
        <f t="shared" si="1"/>
        <v>0</v>
      </c>
    </row>
    <row r="16" spans="1:11" s="2" customFormat="1" ht="29.1" customHeight="1">
      <c r="A16" s="22" t="s">
        <v>24</v>
      </c>
      <c r="B16" s="7" t="s">
        <v>16</v>
      </c>
      <c r="C16" s="11" t="s">
        <v>25</v>
      </c>
      <c r="D16" s="7">
        <v>10644</v>
      </c>
      <c r="E16" s="7">
        <v>7500</v>
      </c>
      <c r="F16" s="7">
        <f t="shared" si="2"/>
        <v>3144</v>
      </c>
      <c r="G16" s="7">
        <v>3144</v>
      </c>
      <c r="H16" s="7"/>
      <c r="K16" s="2">
        <f t="shared" si="1"/>
        <v>0</v>
      </c>
    </row>
    <row r="17" spans="1:11" s="2" customFormat="1" ht="29.1" customHeight="1">
      <c r="A17" s="22"/>
      <c r="B17" s="7" t="s">
        <v>13</v>
      </c>
      <c r="C17" s="11" t="s">
        <v>26</v>
      </c>
      <c r="D17" s="7">
        <v>12386</v>
      </c>
      <c r="E17" s="7">
        <v>9400</v>
      </c>
      <c r="F17" s="7">
        <f t="shared" si="2"/>
        <v>2986</v>
      </c>
      <c r="G17" s="7">
        <v>2986</v>
      </c>
      <c r="H17" s="7"/>
    </row>
    <row r="18" spans="1:11" s="2" customFormat="1" ht="29.1" customHeight="1">
      <c r="A18" s="22"/>
      <c r="B18" s="18" t="s">
        <v>9</v>
      </c>
      <c r="C18" s="18"/>
      <c r="D18" s="9">
        <f>SUM(D16:D17)</f>
        <v>23030</v>
      </c>
      <c r="E18" s="9">
        <f t="shared" ref="E18:H18" si="9">SUM(E16:E17)</f>
        <v>16900</v>
      </c>
      <c r="F18" s="9">
        <f t="shared" si="9"/>
        <v>6130</v>
      </c>
      <c r="G18" s="9">
        <f t="shared" si="9"/>
        <v>6130</v>
      </c>
      <c r="H18" s="9">
        <f t="shared" si="9"/>
        <v>0</v>
      </c>
      <c r="K18" s="2">
        <f t="shared" si="1"/>
        <v>0</v>
      </c>
    </row>
    <row r="19" spans="1:11" s="2" customFormat="1" ht="29.1" customHeight="1">
      <c r="A19" s="22" t="s">
        <v>27</v>
      </c>
      <c r="B19" s="7" t="s">
        <v>28</v>
      </c>
      <c r="C19" s="12" t="s">
        <v>29</v>
      </c>
      <c r="D19" s="7">
        <v>1554</v>
      </c>
      <c r="E19" s="7">
        <v>777</v>
      </c>
      <c r="F19" s="7">
        <f t="shared" si="2"/>
        <v>777</v>
      </c>
      <c r="G19" s="7">
        <v>777</v>
      </c>
      <c r="H19" s="7"/>
      <c r="K19" s="2">
        <f t="shared" si="1"/>
        <v>0</v>
      </c>
    </row>
    <row r="20" spans="1:11" s="2" customFormat="1" ht="29.1" customHeight="1">
      <c r="A20" s="22"/>
      <c r="B20" s="7" t="s">
        <v>13</v>
      </c>
      <c r="C20" s="12" t="s">
        <v>30</v>
      </c>
      <c r="D20" s="7">
        <v>9251</v>
      </c>
      <c r="E20" s="7">
        <v>4900</v>
      </c>
      <c r="F20" s="7">
        <f t="shared" si="2"/>
        <v>4351</v>
      </c>
      <c r="G20" s="7">
        <v>4351</v>
      </c>
      <c r="H20" s="7"/>
    </row>
    <row r="21" spans="1:11" s="2" customFormat="1" ht="29.1" customHeight="1">
      <c r="A21" s="22"/>
      <c r="B21" s="18" t="s">
        <v>9</v>
      </c>
      <c r="C21" s="18"/>
      <c r="D21" s="9">
        <f>SUM(D19:D20)</f>
        <v>10805</v>
      </c>
      <c r="E21" s="9">
        <f t="shared" ref="E21:H21" si="10">SUM(E19:E20)</f>
        <v>5677</v>
      </c>
      <c r="F21" s="9">
        <f t="shared" si="10"/>
        <v>5128</v>
      </c>
      <c r="G21" s="9">
        <f t="shared" si="10"/>
        <v>5128</v>
      </c>
      <c r="H21" s="9">
        <f t="shared" si="10"/>
        <v>0</v>
      </c>
      <c r="K21" s="2">
        <f t="shared" si="1"/>
        <v>0</v>
      </c>
    </row>
    <row r="22" spans="1:11" s="2" customFormat="1" ht="29.1" customHeight="1">
      <c r="A22" s="22" t="s">
        <v>31</v>
      </c>
      <c r="B22" s="7" t="s">
        <v>13</v>
      </c>
      <c r="C22" s="12" t="s">
        <v>32</v>
      </c>
      <c r="D22" s="7">
        <v>15101</v>
      </c>
      <c r="E22" s="7">
        <v>10645</v>
      </c>
      <c r="F22" s="7">
        <f t="shared" si="2"/>
        <v>4456</v>
      </c>
      <c r="G22" s="7">
        <v>4456</v>
      </c>
      <c r="H22" s="7"/>
      <c r="K22" s="2">
        <f t="shared" si="1"/>
        <v>0</v>
      </c>
    </row>
    <row r="23" spans="1:11" s="2" customFormat="1" ht="29.1" customHeight="1">
      <c r="A23" s="22"/>
      <c r="B23" s="7" t="s">
        <v>13</v>
      </c>
      <c r="C23" s="12" t="s">
        <v>33</v>
      </c>
      <c r="D23" s="7">
        <v>5124</v>
      </c>
      <c r="E23" s="7">
        <v>2950</v>
      </c>
      <c r="F23" s="7">
        <f t="shared" si="2"/>
        <v>2174</v>
      </c>
      <c r="G23" s="7">
        <v>2174</v>
      </c>
      <c r="H23" s="7"/>
    </row>
    <row r="24" spans="1:11" s="2" customFormat="1" ht="29.1" customHeight="1">
      <c r="A24" s="22"/>
      <c r="B24" s="18" t="s">
        <v>9</v>
      </c>
      <c r="C24" s="18"/>
      <c r="D24" s="9">
        <f>SUM(D22:D23)</f>
        <v>20225</v>
      </c>
      <c r="E24" s="9">
        <f t="shared" ref="E24:H24" si="11">SUM(E22:E23)</f>
        <v>13595</v>
      </c>
      <c r="F24" s="9">
        <f t="shared" si="11"/>
        <v>6630</v>
      </c>
      <c r="G24" s="9">
        <f t="shared" si="11"/>
        <v>6630</v>
      </c>
      <c r="H24" s="9">
        <f t="shared" si="11"/>
        <v>0</v>
      </c>
      <c r="K24" s="2">
        <f t="shared" si="1"/>
        <v>0</v>
      </c>
    </row>
    <row r="25" spans="1:11" s="2" customFormat="1" ht="29.1" customHeight="1">
      <c r="A25" s="22" t="s">
        <v>34</v>
      </c>
      <c r="B25" s="7" t="s">
        <v>13</v>
      </c>
      <c r="C25" s="12" t="s">
        <v>35</v>
      </c>
      <c r="D25" s="7">
        <v>11205</v>
      </c>
      <c r="E25" s="7">
        <v>6855</v>
      </c>
      <c r="F25" s="7">
        <f t="shared" si="2"/>
        <v>4350</v>
      </c>
      <c r="G25" s="7">
        <v>4350</v>
      </c>
      <c r="H25" s="7"/>
      <c r="K25" s="2">
        <f t="shared" si="1"/>
        <v>0</v>
      </c>
    </row>
    <row r="26" spans="1:11" s="2" customFormat="1" ht="29.1" customHeight="1">
      <c r="A26" s="22"/>
      <c r="B26" s="18" t="s">
        <v>9</v>
      </c>
      <c r="C26" s="18"/>
      <c r="D26" s="9">
        <f>SUM(D25)</f>
        <v>11205</v>
      </c>
      <c r="E26" s="9">
        <f t="shared" ref="E26:H26" si="12">SUM(E25)</f>
        <v>6855</v>
      </c>
      <c r="F26" s="9">
        <f t="shared" si="12"/>
        <v>4350</v>
      </c>
      <c r="G26" s="9">
        <f t="shared" si="12"/>
        <v>4350</v>
      </c>
      <c r="H26" s="9">
        <f t="shared" si="12"/>
        <v>0</v>
      </c>
      <c r="K26" s="2">
        <f t="shared" si="1"/>
        <v>0</v>
      </c>
    </row>
    <row r="27" spans="1:11" s="2" customFormat="1" ht="29.1" customHeight="1">
      <c r="A27" s="22" t="s">
        <v>36</v>
      </c>
      <c r="B27" s="7" t="s">
        <v>28</v>
      </c>
      <c r="C27" s="12" t="s">
        <v>37</v>
      </c>
      <c r="D27" s="7">
        <v>1649</v>
      </c>
      <c r="E27" s="7">
        <v>1014</v>
      </c>
      <c r="F27" s="7">
        <f t="shared" si="2"/>
        <v>635</v>
      </c>
      <c r="G27" s="7">
        <v>635</v>
      </c>
      <c r="H27" s="7"/>
      <c r="K27" s="2">
        <f t="shared" si="1"/>
        <v>0</v>
      </c>
    </row>
    <row r="28" spans="1:11" s="2" customFormat="1" ht="29.1" customHeight="1">
      <c r="A28" s="22"/>
      <c r="B28" s="7" t="s">
        <v>13</v>
      </c>
      <c r="C28" s="12" t="s">
        <v>38</v>
      </c>
      <c r="D28" s="7">
        <v>11301</v>
      </c>
      <c r="E28" s="7">
        <v>6950</v>
      </c>
      <c r="F28" s="7">
        <f t="shared" si="2"/>
        <v>4351</v>
      </c>
      <c r="G28" s="7">
        <v>4351</v>
      </c>
      <c r="H28" s="7"/>
      <c r="K28" s="2">
        <f t="shared" si="1"/>
        <v>0</v>
      </c>
    </row>
    <row r="29" spans="1:11" s="2" customFormat="1" ht="29.1" customHeight="1">
      <c r="A29" s="22"/>
      <c r="B29" s="18" t="s">
        <v>9</v>
      </c>
      <c r="C29" s="18"/>
      <c r="D29" s="9">
        <f>SUM(D27:D28)</f>
        <v>12950</v>
      </c>
      <c r="E29" s="9">
        <f t="shared" ref="E29:H29" si="13">SUM(E27:E28)</f>
        <v>7964</v>
      </c>
      <c r="F29" s="9">
        <f t="shared" si="13"/>
        <v>4986</v>
      </c>
      <c r="G29" s="9">
        <f t="shared" si="13"/>
        <v>4986</v>
      </c>
      <c r="H29" s="9">
        <f t="shared" si="13"/>
        <v>0</v>
      </c>
      <c r="K29" s="2">
        <f t="shared" si="1"/>
        <v>0</v>
      </c>
    </row>
    <row r="30" spans="1:11" s="2" customFormat="1" ht="29.1" customHeight="1">
      <c r="A30" s="22" t="s">
        <v>39</v>
      </c>
      <c r="B30" s="7" t="s">
        <v>13</v>
      </c>
      <c r="C30" s="8" t="s">
        <v>40</v>
      </c>
      <c r="D30" s="7">
        <v>14650</v>
      </c>
      <c r="E30" s="7">
        <v>8075</v>
      </c>
      <c r="F30" s="7">
        <f t="shared" ref="F30" si="14">D30-E30</f>
        <v>6575</v>
      </c>
      <c r="G30" s="7">
        <v>6575</v>
      </c>
      <c r="H30" s="13"/>
      <c r="K30" s="2">
        <f t="shared" si="1"/>
        <v>0</v>
      </c>
    </row>
    <row r="31" spans="1:11" s="2" customFormat="1" ht="29.1" customHeight="1">
      <c r="A31" s="22"/>
      <c r="B31" s="18" t="s">
        <v>9</v>
      </c>
      <c r="C31" s="18"/>
      <c r="D31" s="14">
        <f>SUM(D30:D30)</f>
        <v>14650</v>
      </c>
      <c r="E31" s="14">
        <f>SUM(E30:E30)</f>
        <v>8075</v>
      </c>
      <c r="F31" s="14">
        <f>SUM(F30:F30)</f>
        <v>6575</v>
      </c>
      <c r="G31" s="14">
        <f>SUM(G30:G30)</f>
        <v>6575</v>
      </c>
      <c r="H31" s="14">
        <f>SUM(H30:H30)</f>
        <v>0</v>
      </c>
      <c r="K31" s="2">
        <f t="shared" si="1"/>
        <v>0</v>
      </c>
    </row>
    <row r="32" spans="1:11" s="2" customFormat="1" ht="29.1" customHeight="1">
      <c r="A32" s="22" t="s">
        <v>41</v>
      </c>
      <c r="B32" s="7" t="s">
        <v>28</v>
      </c>
      <c r="C32" s="12" t="s">
        <v>42</v>
      </c>
      <c r="D32" s="7">
        <v>3485</v>
      </c>
      <c r="E32" s="7">
        <v>1800</v>
      </c>
      <c r="F32" s="7">
        <f t="shared" si="2"/>
        <v>1685</v>
      </c>
      <c r="G32" s="7">
        <v>1685</v>
      </c>
      <c r="H32" s="7"/>
      <c r="K32" s="2">
        <f t="shared" si="1"/>
        <v>0</v>
      </c>
    </row>
    <row r="33" spans="1:11" s="2" customFormat="1" ht="29.1" customHeight="1">
      <c r="A33" s="22"/>
      <c r="B33" s="7" t="s">
        <v>28</v>
      </c>
      <c r="C33" s="12" t="s">
        <v>43</v>
      </c>
      <c r="D33" s="7">
        <v>0</v>
      </c>
      <c r="E33" s="7">
        <v>2824</v>
      </c>
      <c r="F33" s="7">
        <f t="shared" si="2"/>
        <v>-2824</v>
      </c>
      <c r="G33" s="7"/>
      <c r="H33" s="7">
        <v>-2824</v>
      </c>
    </row>
    <row r="34" spans="1:11" s="2" customFormat="1" ht="29.1" customHeight="1">
      <c r="A34" s="22"/>
      <c r="B34" s="18" t="s">
        <v>9</v>
      </c>
      <c r="C34" s="18"/>
      <c r="D34" s="9">
        <f>SUM(D32:D33)</f>
        <v>3485</v>
      </c>
      <c r="E34" s="9">
        <f t="shared" ref="E34:H34" si="15">SUM(E32:E33)</f>
        <v>4624</v>
      </c>
      <c r="F34" s="9">
        <f t="shared" si="15"/>
        <v>-1139</v>
      </c>
      <c r="G34" s="9">
        <f t="shared" si="15"/>
        <v>1685</v>
      </c>
      <c r="H34" s="9">
        <f t="shared" si="15"/>
        <v>-2824</v>
      </c>
      <c r="K34" s="2">
        <f t="shared" si="1"/>
        <v>0</v>
      </c>
    </row>
    <row r="35" spans="1:11" s="2" customFormat="1" ht="29.1" customHeight="1">
      <c r="A35" s="22" t="s">
        <v>44</v>
      </c>
      <c r="B35" s="7" t="s">
        <v>28</v>
      </c>
      <c r="C35" s="8" t="s">
        <v>45</v>
      </c>
      <c r="D35" s="7">
        <v>936</v>
      </c>
      <c r="E35" s="7">
        <v>468</v>
      </c>
      <c r="F35" s="7">
        <f t="shared" si="2"/>
        <v>468</v>
      </c>
      <c r="G35" s="7">
        <v>468</v>
      </c>
      <c r="H35" s="7"/>
      <c r="K35" s="2">
        <f t="shared" si="1"/>
        <v>0</v>
      </c>
    </row>
    <row r="36" spans="1:11" s="2" customFormat="1" ht="29.1" customHeight="1">
      <c r="A36" s="22"/>
      <c r="B36" s="7" t="s">
        <v>13</v>
      </c>
      <c r="C36" s="8" t="s">
        <v>46</v>
      </c>
      <c r="D36" s="7">
        <v>9802</v>
      </c>
      <c r="E36" s="7">
        <v>7355</v>
      </c>
      <c r="F36" s="7">
        <f t="shared" si="2"/>
        <v>2447</v>
      </c>
      <c r="G36" s="7">
        <v>2447</v>
      </c>
      <c r="H36" s="7"/>
    </row>
    <row r="37" spans="1:11" s="2" customFormat="1" ht="29.1" customHeight="1">
      <c r="A37" s="22"/>
      <c r="B37" s="18" t="s">
        <v>9</v>
      </c>
      <c r="C37" s="18"/>
      <c r="D37" s="9">
        <f>SUM(D35:D36)</f>
        <v>10738</v>
      </c>
      <c r="E37" s="9">
        <f t="shared" ref="E37:H37" si="16">SUM(E35:E36)</f>
        <v>7823</v>
      </c>
      <c r="F37" s="9">
        <f t="shared" si="16"/>
        <v>2915</v>
      </c>
      <c r="G37" s="9">
        <f t="shared" si="16"/>
        <v>2915</v>
      </c>
      <c r="H37" s="9">
        <f t="shared" si="16"/>
        <v>0</v>
      </c>
      <c r="K37" s="2">
        <f>IF(G37+H37=F37,0,1)</f>
        <v>0</v>
      </c>
    </row>
    <row r="38" spans="1:11" s="2" customFormat="1" ht="29.1" customHeight="1">
      <c r="A38" s="22" t="s">
        <v>47</v>
      </c>
      <c r="B38" s="7" t="s">
        <v>16</v>
      </c>
      <c r="C38" s="12" t="s">
        <v>48</v>
      </c>
      <c r="D38" s="7">
        <v>9500</v>
      </c>
      <c r="E38" s="7">
        <v>5000</v>
      </c>
      <c r="F38" s="7">
        <f t="shared" si="2"/>
        <v>4500</v>
      </c>
      <c r="G38" s="7">
        <v>4500</v>
      </c>
      <c r="H38" s="7"/>
      <c r="K38" s="2">
        <f t="shared" si="1"/>
        <v>0</v>
      </c>
    </row>
    <row r="39" spans="1:11" s="2" customFormat="1" ht="29.1" customHeight="1">
      <c r="A39" s="22"/>
      <c r="B39" s="18" t="s">
        <v>9</v>
      </c>
      <c r="C39" s="18"/>
      <c r="D39" s="9">
        <f>SUM(D38:D38)</f>
        <v>9500</v>
      </c>
      <c r="E39" s="9">
        <f>SUM(E38:E38)</f>
        <v>5000</v>
      </c>
      <c r="F39" s="9">
        <f>SUM(F38:F38)</f>
        <v>4500</v>
      </c>
      <c r="G39" s="9">
        <f>SUM(G38:G38)</f>
        <v>4500</v>
      </c>
      <c r="H39" s="9">
        <f>SUM(H38:H38)</f>
        <v>0</v>
      </c>
      <c r="K39" s="2">
        <f t="shared" si="1"/>
        <v>0</v>
      </c>
    </row>
    <row r="40" spans="1:11" s="2" customFormat="1" ht="29.1" customHeight="1">
      <c r="A40" s="22" t="s">
        <v>49</v>
      </c>
      <c r="B40" s="7" t="s">
        <v>28</v>
      </c>
      <c r="C40" s="10" t="s">
        <v>50</v>
      </c>
      <c r="D40" s="7">
        <v>0</v>
      </c>
      <c r="E40" s="7">
        <v>330</v>
      </c>
      <c r="F40" s="7">
        <f t="shared" si="2"/>
        <v>-330</v>
      </c>
      <c r="G40" s="7"/>
      <c r="H40" s="7">
        <v>-330</v>
      </c>
      <c r="K40" s="2">
        <f t="shared" si="1"/>
        <v>0</v>
      </c>
    </row>
    <row r="41" spans="1:11" s="2" customFormat="1" ht="29.1" customHeight="1">
      <c r="A41" s="22"/>
      <c r="B41" s="18" t="s">
        <v>9</v>
      </c>
      <c r="C41" s="18"/>
      <c r="D41" s="9">
        <f>SUM(D40:D40)</f>
        <v>0</v>
      </c>
      <c r="E41" s="9">
        <f>SUM(E40:E40)</f>
        <v>330</v>
      </c>
      <c r="F41" s="9">
        <f>SUM(F40:F40)</f>
        <v>-330</v>
      </c>
      <c r="G41" s="9">
        <f>SUM(G40:G40)</f>
        <v>0</v>
      </c>
      <c r="H41" s="9">
        <f>SUM(H40:H40)</f>
        <v>-330</v>
      </c>
      <c r="K41" s="2">
        <f t="shared" ref="K41:K49" si="17">IF(G41+H41=F41,0,1)</f>
        <v>0</v>
      </c>
    </row>
    <row r="42" spans="1:11" s="2" customFormat="1" ht="29.1" customHeight="1">
      <c r="A42" s="22" t="s">
        <v>51</v>
      </c>
      <c r="B42" s="7" t="s">
        <v>13</v>
      </c>
      <c r="C42" s="10" t="s">
        <v>52</v>
      </c>
      <c r="D42" s="7">
        <v>0</v>
      </c>
      <c r="E42" s="7">
        <v>4405</v>
      </c>
      <c r="F42" s="7">
        <f t="shared" ref="F42:F49" si="18">D42-E42</f>
        <v>-4405</v>
      </c>
      <c r="G42" s="7"/>
      <c r="H42" s="7">
        <v>-4405</v>
      </c>
      <c r="K42" s="2">
        <f t="shared" si="17"/>
        <v>0</v>
      </c>
    </row>
    <row r="43" spans="1:11" s="2" customFormat="1" ht="29.1" customHeight="1">
      <c r="A43" s="22"/>
      <c r="B43" s="19" t="s">
        <v>9</v>
      </c>
      <c r="C43" s="20"/>
      <c r="D43" s="9">
        <f>SUM(D42:D42)</f>
        <v>0</v>
      </c>
      <c r="E43" s="9">
        <f>SUM(E42:E42)</f>
        <v>4405</v>
      </c>
      <c r="F43" s="9">
        <f>SUM(F42:F42)</f>
        <v>-4405</v>
      </c>
      <c r="G43" s="9">
        <f>SUM(G42:G42)</f>
        <v>0</v>
      </c>
      <c r="H43" s="9">
        <f>SUM(H42:H42)</f>
        <v>-4405</v>
      </c>
      <c r="K43" s="2">
        <f t="shared" si="17"/>
        <v>0</v>
      </c>
    </row>
    <row r="44" spans="1:11" s="2" customFormat="1" ht="29.1" customHeight="1">
      <c r="A44" s="22" t="s">
        <v>53</v>
      </c>
      <c r="B44" s="7" t="s">
        <v>13</v>
      </c>
      <c r="C44" s="10" t="s">
        <v>54</v>
      </c>
      <c r="D44" s="7">
        <v>15006</v>
      </c>
      <c r="E44" s="7">
        <v>7565</v>
      </c>
      <c r="F44" s="7">
        <f t="shared" si="18"/>
        <v>7441</v>
      </c>
      <c r="G44" s="7">
        <v>7441</v>
      </c>
      <c r="H44" s="7"/>
      <c r="K44" s="2">
        <f t="shared" si="17"/>
        <v>0</v>
      </c>
    </row>
    <row r="45" spans="1:11" s="2" customFormat="1" ht="29.1" customHeight="1">
      <c r="A45" s="22"/>
      <c r="B45" s="18" t="s">
        <v>9</v>
      </c>
      <c r="C45" s="18"/>
      <c r="D45" s="9">
        <f>SUM(D44:D44)</f>
        <v>15006</v>
      </c>
      <c r="E45" s="9">
        <f>SUM(E44:E44)</f>
        <v>7565</v>
      </c>
      <c r="F45" s="9">
        <f>SUM(F44:F44)</f>
        <v>7441</v>
      </c>
      <c r="G45" s="9">
        <f>SUM(G44:G44)</f>
        <v>7441</v>
      </c>
      <c r="H45" s="9">
        <f>SUM(H44:H44)</f>
        <v>0</v>
      </c>
      <c r="K45" s="2">
        <f t="shared" si="17"/>
        <v>0</v>
      </c>
    </row>
    <row r="46" spans="1:11" s="2" customFormat="1" ht="29.1" customHeight="1">
      <c r="A46" s="22" t="s">
        <v>55</v>
      </c>
      <c r="B46" s="7" t="s">
        <v>28</v>
      </c>
      <c r="C46" s="10" t="s">
        <v>56</v>
      </c>
      <c r="D46" s="7">
        <v>600</v>
      </c>
      <c r="E46" s="7">
        <v>300</v>
      </c>
      <c r="F46" s="7">
        <f t="shared" si="18"/>
        <v>300</v>
      </c>
      <c r="G46" s="7">
        <v>300</v>
      </c>
      <c r="H46" s="7"/>
      <c r="K46" s="2">
        <f t="shared" si="17"/>
        <v>0</v>
      </c>
    </row>
    <row r="47" spans="1:11" s="2" customFormat="1" ht="29.1" customHeight="1">
      <c r="A47" s="22"/>
      <c r="B47" s="18" t="s">
        <v>9</v>
      </c>
      <c r="C47" s="18"/>
      <c r="D47" s="9">
        <f>SUM(D46:D46)</f>
        <v>600</v>
      </c>
      <c r="E47" s="9">
        <f>SUM(E46:E46)</f>
        <v>300</v>
      </c>
      <c r="F47" s="9">
        <f>SUM(F46:F46)</f>
        <v>300</v>
      </c>
      <c r="G47" s="9">
        <f>SUM(G46:G46)</f>
        <v>300</v>
      </c>
      <c r="H47" s="9">
        <f>SUM(H46:H46)</f>
        <v>0</v>
      </c>
      <c r="K47" s="2">
        <f t="shared" si="17"/>
        <v>0</v>
      </c>
    </row>
    <row r="48" spans="1:11" s="2" customFormat="1" ht="29.1" customHeight="1">
      <c r="A48" s="22" t="s">
        <v>57</v>
      </c>
      <c r="B48" s="7" t="s">
        <v>28</v>
      </c>
      <c r="C48" s="10" t="s">
        <v>58</v>
      </c>
      <c r="D48" s="7">
        <v>0</v>
      </c>
      <c r="E48" s="7">
        <v>600</v>
      </c>
      <c r="F48" s="7">
        <f t="shared" si="18"/>
        <v>-600</v>
      </c>
      <c r="G48" s="7"/>
      <c r="H48" s="7">
        <v>-600</v>
      </c>
      <c r="K48" s="2">
        <f t="shared" si="17"/>
        <v>0</v>
      </c>
    </row>
    <row r="49" spans="1:11" s="2" customFormat="1" ht="29.1" customHeight="1">
      <c r="A49" s="22"/>
      <c r="B49" s="7" t="s">
        <v>13</v>
      </c>
      <c r="C49" s="10" t="s">
        <v>59</v>
      </c>
      <c r="D49" s="7">
        <v>0</v>
      </c>
      <c r="E49" s="7">
        <v>5000</v>
      </c>
      <c r="F49" s="7">
        <f t="shared" si="18"/>
        <v>-5000</v>
      </c>
      <c r="G49" s="7"/>
      <c r="H49" s="7">
        <v>-5000</v>
      </c>
      <c r="K49" s="2">
        <f t="shared" si="17"/>
        <v>0</v>
      </c>
    </row>
    <row r="50" spans="1:11" s="2" customFormat="1" ht="29.1" customHeight="1">
      <c r="A50" s="22"/>
      <c r="B50" s="18" t="s">
        <v>9</v>
      </c>
      <c r="C50" s="18"/>
      <c r="D50" s="9">
        <f>SUM(D48:D49)</f>
        <v>0</v>
      </c>
      <c r="E50" s="9">
        <f t="shared" ref="E50:H50" si="19">SUM(E48:E49)</f>
        <v>5600</v>
      </c>
      <c r="F50" s="9">
        <f t="shared" si="19"/>
        <v>-5600</v>
      </c>
      <c r="G50" s="9">
        <f t="shared" si="19"/>
        <v>0</v>
      </c>
      <c r="H50" s="9">
        <f t="shared" si="19"/>
        <v>-5600</v>
      </c>
    </row>
    <row r="51" spans="1:11" s="2" customFormat="1" ht="29.1" customHeight="1">
      <c r="A51" s="21" t="s">
        <v>60</v>
      </c>
      <c r="B51" s="21"/>
      <c r="C51" s="21"/>
      <c r="D51" s="15">
        <f>SUM(D50,D47,D45,D43,D41,D39,D37,D34,D31,D29,D26,D24,D21,D18,D15,D12,D9,D7)</f>
        <v>199612</v>
      </c>
      <c r="E51" s="15">
        <f t="shared" ref="E51:H51" si="20">SUM(E50,E47,E45,E43,E41,E39,E37,E34,E31,E29,E26,E24,E21,E18,E15,E12,E9,E7)</f>
        <v>139148</v>
      </c>
      <c r="F51" s="15">
        <f t="shared" si="20"/>
        <v>60464</v>
      </c>
      <c r="G51" s="15">
        <f t="shared" si="20"/>
        <v>78623</v>
      </c>
      <c r="H51" s="15">
        <f t="shared" si="20"/>
        <v>-18159</v>
      </c>
    </row>
  </sheetData>
  <mergeCells count="45">
    <mergeCell ref="A40:A41"/>
    <mergeCell ref="A42:A43"/>
    <mergeCell ref="A44:A45"/>
    <mergeCell ref="A46:A47"/>
    <mergeCell ref="A48:A50"/>
    <mergeCell ref="B50:C50"/>
    <mergeCell ref="A51:C51"/>
    <mergeCell ref="A4:A5"/>
    <mergeCell ref="A6:A7"/>
    <mergeCell ref="A8:A9"/>
    <mergeCell ref="A10:A12"/>
    <mergeCell ref="A13:A15"/>
    <mergeCell ref="A16:A18"/>
    <mergeCell ref="A19:A21"/>
    <mergeCell ref="A22:A24"/>
    <mergeCell ref="A25:A26"/>
    <mergeCell ref="A27:A29"/>
    <mergeCell ref="A30:A31"/>
    <mergeCell ref="A32:A34"/>
    <mergeCell ref="A35:A37"/>
    <mergeCell ref="A38:A39"/>
    <mergeCell ref="B39:C39"/>
    <mergeCell ref="B41:C41"/>
    <mergeCell ref="B43:C43"/>
    <mergeCell ref="B45:C45"/>
    <mergeCell ref="B47:C47"/>
    <mergeCell ref="B26:C26"/>
    <mergeCell ref="B29:C29"/>
    <mergeCell ref="B31:C31"/>
    <mergeCell ref="B34:C34"/>
    <mergeCell ref="B37:C37"/>
    <mergeCell ref="B12:C12"/>
    <mergeCell ref="B15:C15"/>
    <mergeCell ref="B18:C18"/>
    <mergeCell ref="B21:C21"/>
    <mergeCell ref="B24:C24"/>
    <mergeCell ref="A2:H2"/>
    <mergeCell ref="G3:H3"/>
    <mergeCell ref="F4:H4"/>
    <mergeCell ref="B7:C7"/>
    <mergeCell ref="B9:C9"/>
    <mergeCell ref="B4:B5"/>
    <mergeCell ref="C4:C5"/>
    <mergeCell ref="D4:D5"/>
    <mergeCell ref="E4:E5"/>
  </mergeCells>
  <phoneticPr fontId="8" type="noConversion"/>
  <printOptions horizontalCentered="1"/>
  <pageMargins left="0.31458333333333299" right="0.31458333333333299" top="0.78680555555555598" bottom="0.78680555555555598" header="0.31458333333333299" footer="0.47222222222222199"/>
  <pageSetup paperSize="9" fitToHeight="3" orientation="portrait"/>
  <headerFooter>
    <oddFooter>&amp;C第 &amp;P 页，共 &amp;N 页</oddFooter>
  </headerFooter>
  <rowBreaks count="2" manualBreakCount="2">
    <brk id="26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</dc:creator>
  <cp:lastModifiedBy>林光华</cp:lastModifiedBy>
  <dcterms:created xsi:type="dcterms:W3CDTF">2006-09-13T11:21:00Z</dcterms:created>
  <dcterms:modified xsi:type="dcterms:W3CDTF">2019-11-07T09:13:47Z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